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L:\Projektiva ING-ARH\PROJEKTI\Republika Slovenija\SŠ Jesenice - natečaj\SŠJ - NATEČAJ\"/>
    </mc:Choice>
  </mc:AlternateContent>
  <xr:revisionPtr revIDLastSave="0" documentId="13_ncr:1_{9556F404-19AF-48CF-AB90-C4E5DC904565}" xr6:coauthVersionLast="47" xr6:coauthVersionMax="47" xr10:uidLastSave="{00000000-0000-0000-0000-000000000000}"/>
  <bookViews>
    <workbookView xWindow="-120" yWindow="-120" windowWidth="38640" windowHeight="21240" tabRatio="414" xr2:uid="{00000000-000D-0000-FFFF-FFFF00000000}"/>
  </bookViews>
  <sheets>
    <sheet name="Notranje površine" sheetId="5" r:id="rId1"/>
    <sheet name="Zunanje površine" sheetId="4" r:id="rId2"/>
  </sheets>
  <definedNames>
    <definedName name="_xlnm.Print_Area" localSheetId="0">'Notranje površine'!$A$1:$P$113</definedName>
  </definedNames>
  <calcPr calcId="181029"/>
  <customWorkbookViews>
    <customWorkbookView name="1" guid="{D4F3B7D4-8494-4215-B5E6-28A461F77DF5}" xWindow="787" yWindow="32" windowWidth="1362" windowHeight="729" tabRatio="36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2" i="5" l="1"/>
  <c r="P104" i="5"/>
  <c r="P102" i="5"/>
  <c r="N102" i="5"/>
  <c r="P101" i="5"/>
  <c r="P100" i="5"/>
  <c r="P73" i="5"/>
  <c r="P53" i="5"/>
  <c r="P56" i="5"/>
  <c r="P45" i="5"/>
  <c r="P44" i="5"/>
  <c r="N68" i="5"/>
  <c r="N52" i="5"/>
  <c r="P52" i="5"/>
  <c r="H52" i="5"/>
  <c r="P85" i="5"/>
  <c r="P86" i="5"/>
  <c r="P87" i="5"/>
  <c r="P88" i="5"/>
  <c r="P89" i="5"/>
  <c r="N43" i="5"/>
  <c r="H43" i="5"/>
  <c r="N74" i="5"/>
  <c r="P74" i="5" s="1"/>
  <c r="N37" i="5"/>
  <c r="H37" i="5"/>
  <c r="N36" i="5"/>
  <c r="H36" i="5"/>
  <c r="N34" i="5"/>
  <c r="H34" i="5"/>
  <c r="N55" i="5"/>
  <c r="N54" i="5"/>
  <c r="N51" i="5"/>
  <c r="H55" i="5"/>
  <c r="H54" i="5"/>
  <c r="P55" i="5" l="1"/>
  <c r="P43" i="5"/>
  <c r="P54" i="5"/>
  <c r="P36" i="5"/>
  <c r="P37" i="5"/>
  <c r="P34" i="5"/>
  <c r="N38" i="5"/>
  <c r="H38" i="5"/>
  <c r="P38" i="5" l="1"/>
  <c r="N67" i="5"/>
  <c r="N66" i="5"/>
  <c r="N65" i="5"/>
  <c r="N64" i="5"/>
  <c r="N63" i="5"/>
  <c r="N62" i="5"/>
  <c r="N60" i="5"/>
  <c r="N59" i="5"/>
  <c r="N58" i="5"/>
  <c r="N8" i="5"/>
  <c r="H56" i="5"/>
  <c r="H60" i="5"/>
  <c r="H59" i="5"/>
  <c r="H58" i="5"/>
  <c r="H67" i="5"/>
  <c r="H65" i="5"/>
  <c r="H64" i="5"/>
  <c r="H73" i="5"/>
  <c r="D71" i="5"/>
  <c r="H71" i="5" s="1"/>
  <c r="L68" i="5"/>
  <c r="K68" i="5"/>
  <c r="J68" i="5"/>
  <c r="H53" i="5"/>
  <c r="N48" i="5"/>
  <c r="H48" i="5"/>
  <c r="N45" i="5"/>
  <c r="H45" i="5"/>
  <c r="N41" i="5"/>
  <c r="H41" i="5"/>
  <c r="P58" i="5" l="1"/>
  <c r="P63" i="5"/>
  <c r="P62" i="5"/>
  <c r="P64" i="5"/>
  <c r="P65" i="5"/>
  <c r="P66" i="5"/>
  <c r="P67" i="5"/>
  <c r="P60" i="5"/>
  <c r="P59" i="5"/>
  <c r="P41" i="5"/>
  <c r="P48" i="5"/>
  <c r="H51" i="5"/>
  <c r="N50" i="5"/>
  <c r="N49" i="5"/>
  <c r="H50" i="5"/>
  <c r="H49" i="5"/>
  <c r="N47" i="5"/>
  <c r="H47" i="5"/>
  <c r="N46" i="5"/>
  <c r="N44" i="5"/>
  <c r="H44" i="5"/>
  <c r="N42" i="5"/>
  <c r="N40" i="5"/>
  <c r="N39" i="5"/>
  <c r="H39" i="5"/>
  <c r="N33" i="5"/>
  <c r="H33" i="5"/>
  <c r="N31" i="5"/>
  <c r="N29" i="5"/>
  <c r="N28" i="5"/>
  <c r="H29" i="5"/>
  <c r="H28" i="5"/>
  <c r="N24" i="5"/>
  <c r="N23" i="5"/>
  <c r="N22" i="5"/>
  <c r="H23" i="5"/>
  <c r="H24" i="5"/>
  <c r="H10" i="5"/>
  <c r="P68" i="5" l="1"/>
  <c r="P50" i="5"/>
  <c r="P51" i="5"/>
  <c r="P24" i="5"/>
  <c r="P29" i="5"/>
  <c r="P23" i="5"/>
  <c r="P49" i="5"/>
  <c r="P47" i="5"/>
  <c r="E6" i="4"/>
  <c r="E7" i="4"/>
  <c r="E8" i="4"/>
  <c r="E9" i="4"/>
  <c r="E10" i="4"/>
  <c r="E11" i="4"/>
  <c r="E16" i="4"/>
  <c r="E19" i="4"/>
  <c r="E18" i="4" s="1"/>
  <c r="D23" i="4" s="1"/>
  <c r="D25" i="4" s="1"/>
  <c r="H72" i="5"/>
  <c r="N10" i="5"/>
  <c r="P10" i="5" s="1"/>
  <c r="N11" i="5"/>
  <c r="N12" i="5"/>
  <c r="N13" i="5"/>
  <c r="N14" i="5"/>
  <c r="N15" i="5"/>
  <c r="N16" i="5"/>
  <c r="N17" i="5"/>
  <c r="N18" i="5"/>
  <c r="N19" i="5"/>
  <c r="N20" i="5"/>
  <c r="N25" i="5"/>
  <c r="N26" i="5"/>
  <c r="N27" i="5"/>
  <c r="N30" i="5"/>
  <c r="N32" i="5"/>
  <c r="N35" i="5"/>
  <c r="N70" i="5"/>
  <c r="H11" i="5"/>
  <c r="H12" i="5"/>
  <c r="H13" i="5"/>
  <c r="H14" i="5"/>
  <c r="H15" i="5"/>
  <c r="H16" i="5"/>
  <c r="H17" i="5"/>
  <c r="H18" i="5"/>
  <c r="H19" i="5"/>
  <c r="H20" i="5"/>
  <c r="H22" i="5"/>
  <c r="P22" i="5" s="1"/>
  <c r="H25" i="5"/>
  <c r="H26" i="5"/>
  <c r="H27" i="5"/>
  <c r="P28" i="5"/>
  <c r="H30" i="5"/>
  <c r="H31" i="5"/>
  <c r="H32" i="5"/>
  <c r="H35" i="5"/>
  <c r="H40" i="5"/>
  <c r="H42" i="5"/>
  <c r="P42" i="5" s="1"/>
  <c r="H46" i="5"/>
  <c r="P46" i="5" s="1"/>
  <c r="P71" i="5"/>
  <c r="P76" i="5"/>
  <c r="P77" i="5"/>
  <c r="P78" i="5"/>
  <c r="P79" i="5"/>
  <c r="P80" i="5"/>
  <c r="P81" i="5"/>
  <c r="P82" i="5"/>
  <c r="P83" i="5"/>
  <c r="P84" i="5"/>
  <c r="P90" i="5"/>
  <c r="P91" i="5"/>
  <c r="P92" i="5"/>
  <c r="P93" i="5"/>
  <c r="P94" i="5"/>
  <c r="P95" i="5"/>
  <c r="P96" i="5"/>
  <c r="P97" i="5"/>
  <c r="P98" i="5"/>
  <c r="N6" i="5"/>
  <c r="E13" i="4"/>
  <c r="E12" i="4"/>
  <c r="H68" i="5" l="1"/>
  <c r="H106" i="5" s="1"/>
  <c r="P72" i="5"/>
  <c r="P70" i="5" s="1"/>
  <c r="H70" i="5"/>
  <c r="H8" i="5"/>
  <c r="P8" i="5" s="1"/>
  <c r="E5" i="4"/>
  <c r="E15" i="4"/>
  <c r="P18" i="5"/>
  <c r="P14" i="5"/>
  <c r="P17" i="5"/>
  <c r="P13" i="5"/>
  <c r="P31" i="5"/>
  <c r="P16" i="5"/>
  <c r="P35" i="5"/>
  <c r="P11" i="5"/>
  <c r="P40" i="5"/>
  <c r="P33" i="5"/>
  <c r="P30" i="5"/>
  <c r="P26" i="5"/>
  <c r="P39" i="5"/>
  <c r="P32" i="5"/>
  <c r="P25" i="5"/>
  <c r="P20" i="5"/>
  <c r="P15" i="5"/>
  <c r="P27" i="5"/>
  <c r="P19" i="5"/>
  <c r="P12" i="5"/>
  <c r="E4" i="4"/>
  <c r="N106" i="5" l="1"/>
  <c r="O68" i="5" s="1"/>
  <c r="O104" i="5" l="1"/>
  <c r="O102" i="5"/>
  <c r="P106" i="5"/>
  <c r="I104" i="5"/>
  <c r="I68" i="5"/>
  <c r="H6" i="5"/>
  <c r="P6" i="5" s="1"/>
  <c r="I102" i="5"/>
</calcChain>
</file>

<file path=xl/sharedStrings.xml><?xml version="1.0" encoding="utf-8"?>
<sst xmlns="http://schemas.openxmlformats.org/spreadsheetml/2006/main" count="348" uniqueCount="234">
  <si>
    <t>prostor</t>
  </si>
  <si>
    <t>količina</t>
  </si>
  <si>
    <t>NATEČAJNA NALOGA</t>
  </si>
  <si>
    <t>NATEČAJNA REŠITEV</t>
  </si>
  <si>
    <t>m2</t>
  </si>
  <si>
    <t>Σ m2</t>
  </si>
  <si>
    <t>A.10</t>
  </si>
  <si>
    <t>A.11</t>
  </si>
  <si>
    <t>A.12</t>
  </si>
  <si>
    <t>B.10</t>
  </si>
  <si>
    <t>B.11</t>
  </si>
  <si>
    <t>PROSTORI ZA POUK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</si>
  <si>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</si>
  <si>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</si>
  <si>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</si>
  <si>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</si>
  <si>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</si>
  <si>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</si>
  <si>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</si>
  <si>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</si>
  <si>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</si>
  <si>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</si>
  <si>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</si>
  <si>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</si>
  <si>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</si>
  <si>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</si>
  <si>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</si>
  <si>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</si>
  <si>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</si>
  <si>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OSTALI PROSTORI</t>
  </si>
  <si>
    <t>B.12</t>
  </si>
  <si>
    <t>B.13</t>
  </si>
  <si>
    <t>B.14</t>
  </si>
  <si>
    <t>B.15</t>
  </si>
  <si>
    <t>B.16</t>
  </si>
  <si>
    <t>B.17</t>
  </si>
  <si>
    <t>B.18</t>
  </si>
  <si>
    <t>B.19</t>
  </si>
  <si>
    <t>RAZLIKA</t>
  </si>
  <si>
    <t>A.30</t>
  </si>
  <si>
    <t>A.31</t>
  </si>
  <si>
    <t>A.32</t>
  </si>
  <si>
    <t>A.33</t>
  </si>
  <si>
    <t>A.34</t>
  </si>
  <si>
    <t>sistemska soba (strežniki)</t>
  </si>
  <si>
    <t>B.20</t>
  </si>
  <si>
    <t>B.21</t>
  </si>
  <si>
    <t>B.22</t>
  </si>
  <si>
    <t>ZU</t>
  </si>
  <si>
    <t>ZUNANJA UREDITEV - CELOTNO OBMOČJE</t>
  </si>
  <si>
    <t>javne in servisne površine</t>
  </si>
  <si>
    <t>ZU.01</t>
  </si>
  <si>
    <t>ZU.02</t>
  </si>
  <si>
    <t xml:space="preserve">dostop za avtomobile, parkirna mesta </t>
  </si>
  <si>
    <t>ZU.03</t>
  </si>
  <si>
    <t>ZU.04</t>
  </si>
  <si>
    <t>ZU.05</t>
  </si>
  <si>
    <t>prostor za kolesa</t>
  </si>
  <si>
    <t>ZU.06</t>
  </si>
  <si>
    <t>peš poti</t>
  </si>
  <si>
    <t>ZU.07</t>
  </si>
  <si>
    <t>ZU.08</t>
  </si>
  <si>
    <t>ZU.10</t>
  </si>
  <si>
    <t>igrišča</t>
  </si>
  <si>
    <t>ZUNANJE POVRŠINE</t>
  </si>
  <si>
    <t>št. učilnic</t>
  </si>
  <si>
    <t xml:space="preserve">število </t>
  </si>
  <si>
    <t xml:space="preserve">skupaj </t>
  </si>
  <si>
    <t>%</t>
  </si>
  <si>
    <t>velike</t>
  </si>
  <si>
    <t>male</t>
  </si>
  <si>
    <t>kabinetov</t>
  </si>
  <si>
    <t>Slovenščina</t>
  </si>
  <si>
    <t>kabinet</t>
  </si>
  <si>
    <t>Matematika</t>
  </si>
  <si>
    <t>Prvi tuji jezik (angleščina)</t>
  </si>
  <si>
    <t>Drugi tuji jezik</t>
  </si>
  <si>
    <t>Večnamenski prostor, jedilnica</t>
  </si>
  <si>
    <t>m2/dijaka</t>
  </si>
  <si>
    <t>Upravni prostori</t>
  </si>
  <si>
    <t>a)   Ravnatelj</t>
  </si>
  <si>
    <t>b)   Pomočnik ravnatelja</t>
  </si>
  <si>
    <t>c)   Tajništvo</t>
  </si>
  <si>
    <t>d)   Računovodstvo</t>
  </si>
  <si>
    <t>e)   Svetovalni delavec</t>
  </si>
  <si>
    <t>f)   Prostor za razgovore</t>
  </si>
  <si>
    <t>g)   Zbornica</t>
  </si>
  <si>
    <t>h)   Sejna soba</t>
  </si>
  <si>
    <t xml:space="preserve">i)  sanitarije za zaposlene </t>
  </si>
  <si>
    <t>Garderobe za čistilke</t>
  </si>
  <si>
    <t>Čistila</t>
  </si>
  <si>
    <t>Inventar/shramba (v kleti)</t>
  </si>
  <si>
    <t>Delavnica hišnika</t>
  </si>
  <si>
    <t xml:space="preserve">A. 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</si>
  <si>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</si>
  <si>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</si>
  <si>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</si>
  <si>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</si>
  <si>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</si>
  <si>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</si>
  <si>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</si>
  <si>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</si>
  <si>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</si>
  <si>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A.35</t>
  </si>
  <si>
    <t>A.36</t>
  </si>
  <si>
    <t>A.37</t>
  </si>
  <si>
    <t>A.38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</si>
  <si>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</si>
  <si>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</si>
  <si>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</si>
  <si>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</si>
  <si>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</si>
  <si>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</si>
  <si>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</si>
  <si>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</si>
  <si>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</si>
  <si>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B.23</t>
  </si>
  <si>
    <t xml:space="preserve">B. </t>
  </si>
  <si>
    <t>KOMUNIKACIJE</t>
  </si>
  <si>
    <t>C.</t>
  </si>
  <si>
    <t>A. SKUPAJ</t>
  </si>
  <si>
    <t>oznaka</t>
  </si>
  <si>
    <t>A+B+C  SKUPAJ</t>
  </si>
  <si>
    <t xml:space="preserve">zelene površine na raščenem terenu </t>
  </si>
  <si>
    <t>FAKTOR ZELENIH POVRŠIN NA RAŠČENEM TERENU</t>
  </si>
  <si>
    <t>zelene površine raščen teren</t>
  </si>
  <si>
    <t>natečajno območje</t>
  </si>
  <si>
    <t>razmerje med zelenimi površinami in natečajnim območjem</t>
  </si>
  <si>
    <t>Geografija, sociologija</t>
  </si>
  <si>
    <t>Zgodovina, psihologija, umetnost</t>
  </si>
  <si>
    <t>Glasbeno izražanje, glasbeno ustvarjanje, glasbena umetnost</t>
  </si>
  <si>
    <t>Glasba - instrument</t>
  </si>
  <si>
    <t>Likovno izražanje, vaje, umetnostna zgodovina, likovno ustvarjalno izražanje</t>
  </si>
  <si>
    <t>Veščine sporazumevanjam razvoj in učenje predšolskega otrotoka, kurikulum oddelka v vrtu…</t>
  </si>
  <si>
    <t xml:space="preserve">Matematika za otroka, naravoslovje za otroka, dužboslovje za otroka, komunikacijska tehnologija, </t>
  </si>
  <si>
    <t>A.39</t>
  </si>
  <si>
    <t>A.40</t>
  </si>
  <si>
    <t>A.41</t>
  </si>
  <si>
    <t>A.42</t>
  </si>
  <si>
    <t>A.43</t>
  </si>
  <si>
    <t>A.44</t>
  </si>
  <si>
    <t>A.45</t>
  </si>
  <si>
    <t>A.46</t>
  </si>
  <si>
    <t>ŠPORTNA VZGOJA</t>
  </si>
  <si>
    <t>Zaklonišče (bivalni in ostali prostori)</t>
  </si>
  <si>
    <t>SREDNJA ŠOLA JESENICE</t>
  </si>
  <si>
    <t xml:space="preserve">B. SKUPAJ </t>
  </si>
  <si>
    <t>j) soba za razgovore s starši</t>
  </si>
  <si>
    <t>Arhiv</t>
  </si>
  <si>
    <t>Sanitarije dijakov</t>
  </si>
  <si>
    <t>Energetski prostori, klimati, strojnice…</t>
  </si>
  <si>
    <t>Prostori športne vzgoje</t>
  </si>
  <si>
    <t>A.47</t>
  </si>
  <si>
    <t>A.48</t>
  </si>
  <si>
    <t>A.49</t>
  </si>
  <si>
    <t>A.50</t>
  </si>
  <si>
    <t>A.51</t>
  </si>
  <si>
    <t>B.24</t>
  </si>
  <si>
    <t>B.25</t>
  </si>
  <si>
    <t>KNJIŽNICA Z MULTIMEDIJO</t>
  </si>
  <si>
    <t>velika predavalnica</t>
  </si>
  <si>
    <t>A.52</t>
  </si>
  <si>
    <t>A.53</t>
  </si>
  <si>
    <t>A.54</t>
  </si>
  <si>
    <t>skupna uporaba</t>
  </si>
  <si>
    <t>uporaba strojni programi</t>
  </si>
  <si>
    <t>upooraba zdravstveni program</t>
  </si>
  <si>
    <t>uporaba program predšolska vzgoja</t>
  </si>
  <si>
    <t>barva teksta</t>
  </si>
  <si>
    <t>LEGENDA PROSTOROV PO PROGRAMIH:</t>
  </si>
  <si>
    <t>Garderobe dijakov /  v dvonamenskem zaklonišču</t>
  </si>
  <si>
    <t>a.) garderobe za dijake</t>
  </si>
  <si>
    <t>b.) čistila</t>
  </si>
  <si>
    <t>b.)shrambe</t>
  </si>
  <si>
    <t>c.)sodniška niša, goli</t>
  </si>
  <si>
    <t>d.)studio</t>
  </si>
  <si>
    <t>e.)kabinet</t>
  </si>
  <si>
    <t>f.)garderoba za učitelje</t>
  </si>
  <si>
    <t>a.) multimedija</t>
  </si>
  <si>
    <t>b.) kabinet</t>
  </si>
  <si>
    <t xml:space="preserve">c.) knjižnica  </t>
  </si>
  <si>
    <t>SPLOŠNE UČILNICE</t>
  </si>
  <si>
    <t>SPECIALNE UČILNICE</t>
  </si>
  <si>
    <t>a.) vadbeni prostori 3 VP</t>
  </si>
  <si>
    <t>,</t>
  </si>
  <si>
    <t xml:space="preserve">ploščad pred vhodom </t>
  </si>
  <si>
    <t xml:space="preserve">prostor za odpadke </t>
  </si>
  <si>
    <t>servisni vhod  -  šola</t>
  </si>
  <si>
    <t>servisni vhod - strojne delavnice</t>
  </si>
  <si>
    <t>servisni vhod - telovadnica</t>
  </si>
  <si>
    <t xml:space="preserve">športna igrišča </t>
  </si>
  <si>
    <t>ZU.9</t>
  </si>
  <si>
    <t>zelene površine</t>
  </si>
  <si>
    <t>FZP*</t>
  </si>
  <si>
    <t>* FZP s prostorskim aktom ni določen</t>
  </si>
  <si>
    <t>DELAVNICA / specialna učilnica - CNC tehniologija</t>
  </si>
  <si>
    <t>DELAVNICA/specialna učilnica za strojno obdelavo</t>
  </si>
  <si>
    <t>DELAVNICA/specialna učilnica  - kovačnica</t>
  </si>
  <si>
    <t>DELAVNICA/specialna učilnica  - varilnica</t>
  </si>
  <si>
    <t>DELAVNICA /specialna učilnica - orodjarna, ročna obdelava</t>
  </si>
  <si>
    <t>DELAVNICA / specialna učilnica - strojni mehanik</t>
  </si>
  <si>
    <t>skladišče materiala</t>
  </si>
  <si>
    <t>skladišče tehničnih plinov</t>
  </si>
  <si>
    <t>prostor za kompresor</t>
  </si>
  <si>
    <t>Specialna učilnica - dietetika</t>
  </si>
  <si>
    <t>Specialna učilnica ZN ODRASLI</t>
  </si>
  <si>
    <t>Specialna učilnica ZN OTROKA</t>
  </si>
  <si>
    <t>Kopalnica z wc in tušem za ZN ODRASLI</t>
  </si>
  <si>
    <t>Filter - čisti prostor</t>
  </si>
  <si>
    <t>Filter - nečisti prostor</t>
  </si>
  <si>
    <t>Specialna učilnica za  kozmetični modul</t>
  </si>
  <si>
    <t>Posebne garderoba za dijake zdravstvene nege</t>
  </si>
  <si>
    <t>Specialna učilnica predšolske vzgoje - VPO igralnica</t>
  </si>
  <si>
    <t xml:space="preserve">Razdeljevalna kuhinja </t>
  </si>
  <si>
    <t>Pisarna  - enota za izobraževanje odraslih</t>
  </si>
  <si>
    <t>Pisarna - vodja delavnic</t>
  </si>
  <si>
    <t>Projektna pisarna</t>
  </si>
  <si>
    <t xml:space="preserve">Pisarna vzdrževalec IKT </t>
  </si>
  <si>
    <t>B.26</t>
  </si>
  <si>
    <t>B.27</t>
  </si>
  <si>
    <t>B.28</t>
  </si>
  <si>
    <t>B.29</t>
  </si>
  <si>
    <t>NAMEMBNOST PROSTORA</t>
  </si>
  <si>
    <t>vsi programi</t>
  </si>
  <si>
    <t>program predšolska vzgoja</t>
  </si>
  <si>
    <t>zdravstveni program</t>
  </si>
  <si>
    <t>strojni program</t>
  </si>
  <si>
    <t>skupno</t>
  </si>
  <si>
    <t>po programih</t>
  </si>
  <si>
    <t>DELAVNICA / specialna učilnica - mehatronik</t>
  </si>
  <si>
    <t>A.55</t>
  </si>
  <si>
    <t>Kemija</t>
  </si>
  <si>
    <t>laboratorij - digestorij</t>
  </si>
  <si>
    <t>Fizika, biologija, naravoslovje, družboslovje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</si>
</sst>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57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1"/>
      <color theme="3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Arial"/>
      <family val="2"/>
    </font>
    <font>
      <i/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scheme val="minor"/>
    </font>
    <font>
      <sz val="8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F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7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Fill="1"/>
    <xf numFmtId="49" fontId="0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12" fillId="0" borderId="5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7" fillId="0" borderId="8" xfId="0" applyNumberFormat="1" applyFont="1" applyBorder="1"/>
    <xf numFmtId="49" fontId="0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7" fillId="0" borderId="7" xfId="0" applyFont="1" applyBorder="1"/>
    <xf numFmtId="0" fontId="12" fillId="0" borderId="4" xfId="0" applyFont="1" applyBorder="1" applyAlignment="1">
      <alignment horizontal="right"/>
    </xf>
    <xf numFmtId="0" fontId="14" fillId="0" borderId="0" xfId="0" applyFont="1"/>
    <xf numFmtId="0" fontId="2" fillId="0" borderId="12" xfId="0" applyFont="1" applyFill="1" applyBorder="1"/>
    <xf numFmtId="9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Continuous"/>
    </xf>
    <xf numFmtId="0" fontId="15" fillId="5" borderId="3" xfId="0" applyFont="1" applyFill="1" applyBorder="1" applyAlignment="1">
      <alignment horizontal="centerContinuous"/>
    </xf>
    <xf numFmtId="0" fontId="15" fillId="5" borderId="14" xfId="0" applyFont="1" applyFill="1" applyBorder="1"/>
    <xf numFmtId="0" fontId="15" fillId="5" borderId="12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164" fontId="1" fillId="0" borderId="14" xfId="0" applyNumberFormat="1" applyFont="1" applyBorder="1"/>
    <xf numFmtId="164" fontId="8" fillId="0" borderId="12" xfId="0" applyNumberFormat="1" applyFont="1" applyFill="1" applyBorder="1" applyAlignment="1">
      <alignment horizontal="right"/>
    </xf>
    <xf numFmtId="0" fontId="1" fillId="0" borderId="16" xfId="0" applyFont="1" applyBorder="1" applyAlignment="1">
      <alignment wrapText="1"/>
    </xf>
    <xf numFmtId="0" fontId="18" fillId="0" borderId="17" xfId="0" applyFont="1" applyBorder="1" applyAlignment="1">
      <alignment horizontal="left" wrapText="1"/>
    </xf>
    <xf numFmtId="164" fontId="1" fillId="7" borderId="18" xfId="0" applyNumberFormat="1" applyFont="1" applyFill="1" applyBorder="1"/>
    <xf numFmtId="0" fontId="19" fillId="0" borderId="9" xfId="0" applyFont="1" applyBorder="1" applyAlignment="1">
      <alignment horizontal="left" vertical="center"/>
    </xf>
    <xf numFmtId="0" fontId="0" fillId="0" borderId="10" xfId="0" applyFont="1" applyBorder="1"/>
    <xf numFmtId="164" fontId="0" fillId="0" borderId="14" xfId="0" applyNumberFormat="1" applyFont="1" applyBorder="1"/>
    <xf numFmtId="164" fontId="17" fillId="0" borderId="12" xfId="0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wrapText="1"/>
    </xf>
    <xf numFmtId="10" fontId="6" fillId="7" borderId="11" xfId="0" applyNumberFormat="1" applyFont="1" applyFill="1" applyBorder="1"/>
    <xf numFmtId="164" fontId="8" fillId="7" borderId="11" xfId="0" applyNumberFormat="1" applyFont="1" applyFill="1" applyBorder="1" applyAlignment="1">
      <alignment horizontal="right"/>
    </xf>
    <xf numFmtId="164" fontId="17" fillId="7" borderId="3" xfId="0" applyNumberFormat="1" applyFont="1" applyFill="1" applyBorder="1" applyAlignment="1">
      <alignment horizontal="right"/>
    </xf>
    <xf numFmtId="0" fontId="7" fillId="0" borderId="7" xfId="0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8" xfId="0" applyNumberFormat="1" applyFont="1" applyBorder="1" applyProtection="1"/>
    <xf numFmtId="164" fontId="7" fillId="0" borderId="3" xfId="0" applyNumberFormat="1" applyFont="1" applyBorder="1" applyProtection="1"/>
    <xf numFmtId="0" fontId="0" fillId="0" borderId="8" xfId="0" applyBorder="1" applyProtection="1">
      <protection locked="0"/>
    </xf>
    <xf numFmtId="164" fontId="9" fillId="3" borderId="10" xfId="0" applyNumberFormat="1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6" fillId="0" borderId="12" xfId="0" applyFont="1" applyFill="1" applyBorder="1" applyProtection="1"/>
    <xf numFmtId="0" fontId="6" fillId="0" borderId="12" xfId="0" applyFont="1" applyFill="1" applyBorder="1" applyAlignment="1" applyProtection="1">
      <alignment horizontal="center"/>
    </xf>
    <xf numFmtId="0" fontId="6" fillId="0" borderId="12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4" fillId="2" borderId="11" xfId="0" applyFont="1" applyFill="1" applyBorder="1" applyAlignment="1" applyProtection="1">
      <alignment horizontal="center"/>
    </xf>
    <xf numFmtId="0" fontId="2" fillId="8" borderId="12" xfId="0" applyFont="1" applyFill="1" applyBorder="1" applyAlignment="1" applyProtection="1">
      <alignment horizontal="center"/>
    </xf>
    <xf numFmtId="0" fontId="2" fillId="8" borderId="12" xfId="0" applyFont="1" applyFill="1" applyBorder="1" applyProtection="1"/>
    <xf numFmtId="1" fontId="2" fillId="8" borderId="1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/>
    <xf numFmtId="0" fontId="27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165" fontId="27" fillId="0" borderId="12" xfId="0" applyNumberFormat="1" applyFont="1" applyFill="1" applyBorder="1" applyProtection="1">
      <protection locked="0"/>
    </xf>
    <xf numFmtId="0" fontId="27" fillId="0" borderId="12" xfId="0" applyFont="1" applyFill="1" applyBorder="1" applyProtection="1">
      <protection locked="0"/>
    </xf>
    <xf numFmtId="165" fontId="27" fillId="8" borderId="12" xfId="0" applyNumberFormat="1" applyFont="1" applyFill="1" applyBorder="1" applyProtection="1">
      <protection locked="0"/>
    </xf>
    <xf numFmtId="165" fontId="27" fillId="0" borderId="13" xfId="0" applyNumberFormat="1" applyFont="1" applyFill="1" applyBorder="1" applyProtection="1">
      <protection locked="0"/>
    </xf>
    <xf numFmtId="0" fontId="27" fillId="0" borderId="0" xfId="0" applyFont="1"/>
    <xf numFmtId="9" fontId="4" fillId="0" borderId="0" xfId="0" applyNumberFormat="1" applyFont="1" applyFill="1" applyBorder="1" applyProtection="1"/>
    <xf numFmtId="0" fontId="15" fillId="5" borderId="13" xfId="0" applyFont="1" applyFill="1" applyBorder="1" applyAlignment="1">
      <alignment horizontal="left"/>
    </xf>
    <xf numFmtId="0" fontId="15" fillId="5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165" fontId="27" fillId="0" borderId="5" xfId="0" applyNumberFormat="1" applyFont="1" applyFill="1" applyBorder="1" applyProtection="1">
      <protection locked="0"/>
    </xf>
    <xf numFmtId="0" fontId="2" fillId="9" borderId="6" xfId="0" applyFont="1" applyFill="1" applyBorder="1" applyAlignment="1">
      <alignment horizontal="left"/>
    </xf>
    <xf numFmtId="0" fontId="2" fillId="9" borderId="4" xfId="0" applyFont="1" applyFill="1" applyBorder="1" applyAlignment="1" applyProtection="1">
      <alignment horizontal="center"/>
    </xf>
    <xf numFmtId="0" fontId="2" fillId="9" borderId="5" xfId="0" applyFont="1" applyFill="1" applyBorder="1" applyProtection="1"/>
    <xf numFmtId="0" fontId="2" fillId="9" borderId="5" xfId="0" applyFont="1" applyFill="1" applyBorder="1" applyAlignment="1" applyProtection="1">
      <alignment horizontal="center"/>
    </xf>
    <xf numFmtId="1" fontId="4" fillId="9" borderId="13" xfId="0" applyNumberFormat="1" applyFont="1" applyFill="1" applyBorder="1" applyAlignment="1">
      <alignment horizontal="center"/>
    </xf>
    <xf numFmtId="165" fontId="27" fillId="9" borderId="5" xfId="0" applyNumberFormat="1" applyFont="1" applyFill="1" applyBorder="1" applyProtection="1">
      <protection locked="0"/>
    </xf>
    <xf numFmtId="0" fontId="2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0" fontId="36" fillId="2" borderId="11" xfId="0" applyFont="1" applyFill="1" applyBorder="1"/>
    <xf numFmtId="164" fontId="36" fillId="2" borderId="11" xfId="0" applyNumberFormat="1" applyFont="1" applyFill="1" applyBorder="1"/>
    <xf numFmtId="0" fontId="34" fillId="2" borderId="11" xfId="0" applyFont="1" applyFill="1" applyBorder="1"/>
    <xf numFmtId="0" fontId="36" fillId="0" borderId="0" xfId="0" applyFont="1"/>
    <xf numFmtId="0" fontId="38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4" fillId="2" borderId="2" xfId="0" applyFont="1" applyFill="1" applyBorder="1" applyAlignment="1" applyProtection="1">
      <alignment horizontal="center"/>
    </xf>
    <xf numFmtId="9" fontId="4" fillId="2" borderId="12" xfId="0" applyNumberFormat="1" applyFont="1" applyFill="1" applyBorder="1" applyProtection="1"/>
    <xf numFmtId="0" fontId="40" fillId="2" borderId="11" xfId="0" applyFont="1" applyFill="1" applyBorder="1" applyAlignment="1" applyProtection="1">
      <alignment horizontal="center"/>
    </xf>
    <xf numFmtId="9" fontId="40" fillId="2" borderId="11" xfId="0" applyNumberFormat="1" applyFont="1" applyFill="1" applyBorder="1" applyProtection="1"/>
    <xf numFmtId="0" fontId="40" fillId="2" borderId="11" xfId="0" applyFont="1" applyFill="1" applyBorder="1" applyAlignment="1">
      <alignment horizontal="left"/>
    </xf>
    <xf numFmtId="0" fontId="42" fillId="0" borderId="0" xfId="0" applyFont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 applyProtection="1">
      <alignment horizontal="center"/>
    </xf>
    <xf numFmtId="0" fontId="2" fillId="4" borderId="12" xfId="0" applyFont="1" applyFill="1" applyBorder="1" applyProtection="1"/>
    <xf numFmtId="0" fontId="2" fillId="4" borderId="12" xfId="0" applyFont="1" applyFill="1" applyBorder="1"/>
    <xf numFmtId="0" fontId="27" fillId="4" borderId="12" xfId="0" applyFont="1" applyFill="1" applyBorder="1" applyAlignment="1" applyProtection="1">
      <alignment horizontal="center"/>
      <protection locked="0"/>
    </xf>
    <xf numFmtId="165" fontId="27" fillId="4" borderId="12" xfId="0" applyNumberFormat="1" applyFont="1" applyFill="1" applyBorder="1" applyProtection="1">
      <protection locked="0"/>
    </xf>
    <xf numFmtId="0" fontId="30" fillId="9" borderId="12" xfId="0" applyFont="1" applyFill="1" applyBorder="1" applyAlignment="1">
      <alignment horizontal="left"/>
    </xf>
    <xf numFmtId="0" fontId="4" fillId="9" borderId="12" xfId="0" applyFont="1" applyFill="1" applyBorder="1" applyAlignment="1" applyProtection="1">
      <alignment horizontal="center"/>
    </xf>
    <xf numFmtId="9" fontId="4" fillId="9" borderId="12" xfId="0" applyNumberFormat="1" applyFont="1" applyFill="1" applyBorder="1" applyProtection="1"/>
    <xf numFmtId="9" fontId="4" fillId="0" borderId="12" xfId="0" applyNumberFormat="1" applyFont="1" applyFill="1" applyBorder="1" applyProtection="1"/>
    <xf numFmtId="0" fontId="33" fillId="2" borderId="2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left" vertical="center"/>
    </xf>
    <xf numFmtId="0" fontId="33" fillId="2" borderId="11" xfId="0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vertical="center"/>
    </xf>
    <xf numFmtId="1" fontId="33" fillId="2" borderId="11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left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left" wrapText="1"/>
    </xf>
    <xf numFmtId="0" fontId="43" fillId="0" borderId="3" xfId="0" applyFont="1" applyFill="1" applyBorder="1" applyAlignment="1">
      <alignment horizontal="left" wrapText="1"/>
    </xf>
    <xf numFmtId="0" fontId="43" fillId="0" borderId="3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6" fillId="0" borderId="11" xfId="0" applyFont="1" applyBorder="1"/>
    <xf numFmtId="0" fontId="46" fillId="0" borderId="3" xfId="0" applyFont="1" applyBorder="1"/>
    <xf numFmtId="0" fontId="0" fillId="0" borderId="12" xfId="0" applyFont="1" applyBorder="1" applyAlignment="1">
      <alignment horizontal="left"/>
    </xf>
    <xf numFmtId="0" fontId="0" fillId="0" borderId="12" xfId="0" applyBorder="1"/>
    <xf numFmtId="0" fontId="43" fillId="0" borderId="12" xfId="0" applyFont="1" applyBorder="1"/>
    <xf numFmtId="0" fontId="27" fillId="0" borderId="12" xfId="0" applyFont="1" applyBorder="1"/>
    <xf numFmtId="0" fontId="44" fillId="0" borderId="12" xfId="0" applyFont="1" applyBorder="1"/>
    <xf numFmtId="0" fontId="2" fillId="10" borderId="11" xfId="0" applyFont="1" applyFill="1" applyBorder="1" applyAlignment="1">
      <alignment horizontal="left"/>
    </xf>
    <xf numFmtId="0" fontId="2" fillId="10" borderId="11" xfId="0" applyFont="1" applyFill="1" applyBorder="1" applyAlignment="1" applyProtection="1">
      <alignment horizontal="center"/>
    </xf>
    <xf numFmtId="0" fontId="2" fillId="10" borderId="11" xfId="0" applyFont="1" applyFill="1" applyBorder="1" applyProtection="1"/>
    <xf numFmtId="0" fontId="2" fillId="10" borderId="11" xfId="0" applyFont="1" applyFill="1" applyBorder="1"/>
    <xf numFmtId="0" fontId="27" fillId="10" borderId="2" xfId="0" applyFont="1" applyFill="1" applyBorder="1" applyAlignment="1" applyProtection="1">
      <alignment horizontal="center"/>
      <protection locked="0"/>
    </xf>
    <xf numFmtId="0" fontId="27" fillId="10" borderId="11" xfId="0" applyFont="1" applyFill="1" applyBorder="1" applyProtection="1">
      <protection locked="0"/>
    </xf>
    <xf numFmtId="0" fontId="27" fillId="10" borderId="11" xfId="0" applyFont="1" applyFill="1" applyBorder="1" applyAlignment="1" applyProtection="1">
      <alignment horizontal="center"/>
      <protection locked="0"/>
    </xf>
    <xf numFmtId="165" fontId="27" fillId="10" borderId="11" xfId="0" applyNumberFormat="1" applyFont="1" applyFill="1" applyBorder="1" applyProtection="1">
      <protection locked="0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left" vertical="center"/>
    </xf>
    <xf numFmtId="0" fontId="30" fillId="3" borderId="12" xfId="0" applyFont="1" applyFill="1" applyBorder="1" applyAlignment="1" applyProtection="1">
      <alignment horizontal="center" vertical="center"/>
    </xf>
    <xf numFmtId="9" fontId="30" fillId="3" borderId="12" xfId="0" applyNumberFormat="1" applyFont="1" applyFill="1" applyBorder="1" applyAlignment="1" applyProtection="1">
      <alignment vertical="center"/>
    </xf>
    <xf numFmtId="0" fontId="47" fillId="0" borderId="0" xfId="0" applyFont="1" applyFill="1" applyBorder="1" applyAlignment="1">
      <alignment vertical="center"/>
    </xf>
    <xf numFmtId="2" fontId="14" fillId="0" borderId="0" xfId="0" applyNumberFormat="1" applyFont="1"/>
    <xf numFmtId="2" fontId="15" fillId="5" borderId="13" xfId="0" applyNumberFormat="1" applyFont="1" applyFill="1" applyBorder="1" applyAlignment="1">
      <alignment horizontal="center"/>
    </xf>
    <xf numFmtId="2" fontId="15" fillId="5" borderId="14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34" fillId="2" borderId="11" xfId="0" applyNumberFormat="1" applyFont="1" applyFill="1" applyBorder="1"/>
    <xf numFmtId="2" fontId="33" fillId="3" borderId="11" xfId="0" applyNumberFormat="1" applyFont="1" applyFill="1" applyBorder="1" applyAlignment="1">
      <alignment vertical="center"/>
    </xf>
    <xf numFmtId="2" fontId="4" fillId="6" borderId="0" xfId="0" applyNumberFormat="1" applyFont="1" applyFill="1" applyBorder="1"/>
    <xf numFmtId="2" fontId="2" fillId="0" borderId="12" xfId="0" applyNumberFormat="1" applyFont="1" applyFill="1" applyBorder="1" applyProtection="1"/>
    <xf numFmtId="2" fontId="2" fillId="10" borderId="11" xfId="0" applyNumberFormat="1" applyFont="1" applyFill="1" applyBorder="1" applyProtection="1"/>
    <xf numFmtId="2" fontId="2" fillId="4" borderId="12" xfId="0" applyNumberFormat="1" applyFont="1" applyFill="1" applyBorder="1" applyProtection="1"/>
    <xf numFmtId="2" fontId="4" fillId="9" borderId="12" xfId="0" applyNumberFormat="1" applyFont="1" applyFill="1" applyBorder="1" applyAlignment="1" applyProtection="1">
      <alignment horizontal="right"/>
    </xf>
    <xf numFmtId="2" fontId="31" fillId="0" borderId="12" xfId="0" applyNumberFormat="1" applyFont="1" applyFill="1" applyBorder="1" applyAlignment="1" applyProtection="1">
      <alignment horizontal="right"/>
    </xf>
    <xf numFmtId="2" fontId="30" fillId="3" borderId="12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Border="1" applyAlignment="1" applyProtection="1">
      <alignment horizontal="right"/>
    </xf>
    <xf numFmtId="2" fontId="33" fillId="2" borderId="11" xfId="0" applyNumberFormat="1" applyFont="1" applyFill="1" applyBorder="1" applyAlignment="1" applyProtection="1">
      <alignment vertical="center"/>
    </xf>
    <xf numFmtId="2" fontId="2" fillId="8" borderId="12" xfId="0" applyNumberFormat="1" applyFont="1" applyFill="1" applyBorder="1" applyProtection="1"/>
    <xf numFmtId="2" fontId="2" fillId="0" borderId="13" xfId="0" applyNumberFormat="1" applyFont="1" applyFill="1" applyBorder="1" applyProtection="1"/>
    <xf numFmtId="2" fontId="2" fillId="9" borderId="6" xfId="0" applyNumberFormat="1" applyFont="1" applyFill="1" applyBorder="1" applyProtection="1"/>
    <xf numFmtId="2" fontId="2" fillId="0" borderId="6" xfId="0" applyNumberFormat="1" applyFont="1" applyFill="1" applyBorder="1" applyProtection="1"/>
    <xf numFmtId="2" fontId="4" fillId="2" borderId="3" xfId="0" applyNumberFormat="1" applyFont="1" applyFill="1" applyBorder="1" applyAlignment="1" applyProtection="1">
      <alignment horizontal="right"/>
    </xf>
    <xf numFmtId="2" fontId="40" fillId="2" borderId="11" xfId="0" applyNumberFormat="1" applyFont="1" applyFill="1" applyBorder="1" applyAlignment="1" applyProtection="1">
      <alignment horizontal="right"/>
    </xf>
    <xf numFmtId="2" fontId="0" fillId="0" borderId="0" xfId="0" applyNumberFormat="1"/>
    <xf numFmtId="4" fontId="20" fillId="0" borderId="0" xfId="0" applyNumberFormat="1" applyFont="1"/>
    <xf numFmtId="4" fontId="24" fillId="0" borderId="0" xfId="0" applyNumberFormat="1" applyFont="1"/>
    <xf numFmtId="0" fontId="48" fillId="2" borderId="2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164" fontId="50" fillId="2" borderId="11" xfId="0" applyNumberFormat="1" applyFont="1" applyFill="1" applyBorder="1" applyAlignment="1">
      <alignment vertical="center"/>
    </xf>
    <xf numFmtId="0" fontId="48" fillId="2" borderId="11" xfId="0" applyFont="1" applyFill="1" applyBorder="1" applyAlignment="1">
      <alignment vertical="center"/>
    </xf>
    <xf numFmtId="2" fontId="48" fillId="2" borderId="11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" fillId="3" borderId="9" xfId="0" applyNumberFormat="1" applyFont="1" applyFill="1" applyBorder="1" applyAlignment="1">
      <alignment horizontal="center"/>
    </xf>
    <xf numFmtId="10" fontId="9" fillId="3" borderId="9" xfId="0" applyNumberFormat="1" applyFont="1" applyFill="1" applyBorder="1"/>
    <xf numFmtId="164" fontId="9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9" fillId="3" borderId="9" xfId="0" applyFont="1" applyFill="1" applyBorder="1"/>
    <xf numFmtId="164" fontId="3" fillId="3" borderId="10" xfId="0" applyNumberFormat="1" applyFont="1" applyFill="1" applyBorder="1" applyProtection="1"/>
    <xf numFmtId="0" fontId="3" fillId="11" borderId="9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10" fontId="9" fillId="11" borderId="9" xfId="0" applyNumberFormat="1" applyFont="1" applyFill="1" applyBorder="1"/>
    <xf numFmtId="164" fontId="9" fillId="11" borderId="1" xfId="0" applyNumberFormat="1" applyFont="1" applyFill="1" applyBorder="1"/>
    <xf numFmtId="164" fontId="9" fillId="11" borderId="10" xfId="0" applyNumberFormat="1" applyFont="1" applyFill="1" applyBorder="1" applyProtection="1"/>
    <xf numFmtId="49" fontId="0" fillId="2" borderId="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164" fontId="7" fillId="3" borderId="11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Border="1"/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34" fillId="2" borderId="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horizontal="left" vertical="center"/>
    </xf>
    <xf numFmtId="0" fontId="33" fillId="6" borderId="11" xfId="0" applyFont="1" applyFill="1" applyBorder="1" applyAlignment="1" applyProtection="1">
      <alignment horizontal="center" vertical="center"/>
    </xf>
    <xf numFmtId="2" fontId="33" fillId="6" borderId="11" xfId="0" applyNumberFormat="1" applyFont="1" applyFill="1" applyBorder="1" applyAlignment="1" applyProtection="1">
      <alignment horizontal="right" vertical="center"/>
    </xf>
    <xf numFmtId="9" fontId="33" fillId="6" borderId="11" xfId="0" applyNumberFormat="1" applyFont="1" applyFill="1" applyBorder="1" applyAlignment="1" applyProtection="1">
      <alignment vertical="center"/>
    </xf>
    <xf numFmtId="2" fontId="47" fillId="0" borderId="0" xfId="0" applyNumberFormat="1" applyFont="1" applyFill="1" applyBorder="1" applyAlignment="1">
      <alignment vertical="center"/>
    </xf>
    <xf numFmtId="0" fontId="38" fillId="3" borderId="2" xfId="0" applyFont="1" applyFill="1" applyBorder="1" applyAlignment="1" applyProtection="1">
      <alignment vertical="center"/>
      <protection locked="0"/>
    </xf>
    <xf numFmtId="0" fontId="51" fillId="3" borderId="11" xfId="0" applyFont="1" applyFill="1" applyBorder="1" applyAlignment="1" applyProtection="1">
      <alignment vertical="center"/>
      <protection locked="0"/>
    </xf>
    <xf numFmtId="4" fontId="52" fillId="3" borderId="12" xfId="0" applyNumberFormat="1" applyFont="1" applyFill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centerContinuous"/>
      <protection locked="0"/>
    </xf>
    <xf numFmtId="0" fontId="28" fillId="0" borderId="3" xfId="0" applyFont="1" applyFill="1" applyBorder="1" applyAlignment="1" applyProtection="1">
      <alignment horizontal="centerContinuous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4" fontId="22" fillId="0" borderId="15" xfId="0" applyNumberFormat="1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Protection="1">
      <protection locked="0"/>
    </xf>
    <xf numFmtId="4" fontId="23" fillId="0" borderId="14" xfId="0" applyNumberFormat="1" applyFont="1" applyFill="1" applyBorder="1" applyProtection="1">
      <protection locked="0"/>
    </xf>
    <xf numFmtId="0" fontId="28" fillId="0" borderId="7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Protection="1">
      <protection locked="0"/>
    </xf>
    <xf numFmtId="4" fontId="23" fillId="0" borderId="15" xfId="0" applyNumberFormat="1" applyFont="1" applyFill="1" applyBorder="1" applyProtection="1">
      <protection locked="0"/>
    </xf>
    <xf numFmtId="0" fontId="36" fillId="3" borderId="2" xfId="0" applyFont="1" applyFill="1" applyBorder="1" applyProtection="1">
      <protection locked="0"/>
    </xf>
    <xf numFmtId="0" fontId="36" fillId="3" borderId="11" xfId="0" applyFont="1" applyFill="1" applyBorder="1" applyProtection="1">
      <protection locked="0"/>
    </xf>
    <xf numFmtId="165" fontId="36" fillId="3" borderId="11" xfId="0" applyNumberFormat="1" applyFont="1" applyFill="1" applyBorder="1" applyProtection="1">
      <protection locked="0"/>
    </xf>
    <xf numFmtId="165" fontId="34" fillId="3" borderId="11" xfId="0" applyNumberFormat="1" applyFont="1" applyFill="1" applyBorder="1" applyProtection="1">
      <protection locked="0"/>
    </xf>
    <xf numFmtId="4" fontId="34" fillId="3" borderId="12" xfId="0" applyNumberFormat="1" applyFont="1" applyFill="1" applyBorder="1" applyProtection="1">
      <protection locked="0"/>
    </xf>
    <xf numFmtId="165" fontId="28" fillId="0" borderId="0" xfId="0" applyNumberFormat="1" applyFont="1" applyFill="1" applyBorder="1" applyProtection="1">
      <protection locked="0"/>
    </xf>
    <xf numFmtId="165" fontId="28" fillId="0" borderId="0" xfId="0" applyNumberFormat="1" applyFont="1" applyFill="1" applyBorder="1" applyAlignment="1" applyProtection="1">
      <alignment horizontal="center"/>
      <protection locked="0"/>
    </xf>
    <xf numFmtId="0" fontId="34" fillId="3" borderId="2" xfId="0" applyFont="1" applyFill="1" applyBorder="1" applyAlignment="1" applyProtection="1">
      <alignment horizontal="center" vertical="center"/>
      <protection locked="0"/>
    </xf>
    <xf numFmtId="0" fontId="34" fillId="3" borderId="11" xfId="0" applyFont="1" applyFill="1" applyBorder="1" applyAlignment="1" applyProtection="1">
      <alignment vertical="center"/>
      <protection locked="0"/>
    </xf>
    <xf numFmtId="0" fontId="34" fillId="3" borderId="11" xfId="0" applyFont="1" applyFill="1" applyBorder="1" applyAlignment="1" applyProtection="1">
      <alignment horizontal="center" vertical="center"/>
      <protection locked="0"/>
    </xf>
    <xf numFmtId="165" fontId="34" fillId="3" borderId="11" xfId="0" applyNumberFormat="1" applyFont="1" applyFill="1" applyBorder="1" applyAlignment="1" applyProtection="1">
      <alignment vertical="center"/>
      <protection locked="0"/>
    </xf>
    <xf numFmtId="165" fontId="34" fillId="3" borderId="3" xfId="0" applyNumberFormat="1" applyFont="1" applyFill="1" applyBorder="1" applyAlignment="1" applyProtection="1">
      <alignment vertical="center"/>
      <protection locked="0"/>
    </xf>
    <xf numFmtId="4" fontId="35" fillId="3" borderId="12" xfId="0" applyNumberFormat="1" applyFont="1" applyFill="1" applyBorder="1" applyAlignment="1" applyProtection="1">
      <alignment vertical="center"/>
      <protection locked="0"/>
    </xf>
    <xf numFmtId="0" fontId="26" fillId="6" borderId="7" xfId="0" applyFont="1" applyFill="1" applyBorder="1" applyAlignment="1" applyProtection="1">
      <alignment horizontal="center"/>
      <protection locked="0"/>
    </xf>
    <xf numFmtId="0" fontId="26" fillId="6" borderId="0" xfId="0" applyFont="1" applyFill="1" applyBorder="1" applyProtection="1">
      <protection locked="0"/>
    </xf>
    <xf numFmtId="0" fontId="26" fillId="6" borderId="0" xfId="0" applyFont="1" applyFill="1" applyBorder="1" applyAlignment="1" applyProtection="1">
      <alignment horizontal="center"/>
      <protection locked="0"/>
    </xf>
    <xf numFmtId="165" fontId="26" fillId="6" borderId="0" xfId="0" applyNumberFormat="1" applyFont="1" applyFill="1" applyBorder="1" applyProtection="1">
      <protection locked="0"/>
    </xf>
    <xf numFmtId="4" fontId="20" fillId="6" borderId="15" xfId="0" applyNumberFormat="1" applyFont="1" applyFill="1" applyBorder="1" applyProtection="1">
      <protection locked="0"/>
    </xf>
    <xf numFmtId="4" fontId="24" fillId="0" borderId="12" xfId="0" applyNumberFormat="1" applyFont="1" applyFill="1" applyBorder="1" applyProtection="1">
      <protection locked="0"/>
    </xf>
    <xf numFmtId="4" fontId="20" fillId="0" borderId="15" xfId="0" applyNumberFormat="1" applyFont="1" applyFill="1" applyBorder="1" applyProtection="1">
      <protection locked="0"/>
    </xf>
    <xf numFmtId="4" fontId="20" fillId="10" borderId="12" xfId="0" applyNumberFormat="1" applyFont="1" applyFill="1" applyBorder="1" applyProtection="1">
      <protection locked="0"/>
    </xf>
    <xf numFmtId="4" fontId="24" fillId="4" borderId="12" xfId="0" applyNumberFormat="1" applyFont="1" applyFill="1" applyBorder="1" applyProtection="1">
      <protection locked="0"/>
    </xf>
    <xf numFmtId="0" fontId="26" fillId="9" borderId="12" xfId="0" applyFont="1" applyFill="1" applyBorder="1" applyAlignment="1" applyProtection="1">
      <alignment horizontal="center"/>
      <protection locked="0"/>
    </xf>
    <xf numFmtId="165" fontId="26" fillId="9" borderId="12" xfId="0" applyNumberFormat="1" applyFont="1" applyFill="1" applyBorder="1" applyAlignment="1" applyProtection="1">
      <alignment horizontal="center"/>
      <protection locked="0"/>
    </xf>
    <xf numFmtId="165" fontId="26" fillId="9" borderId="12" xfId="0" applyNumberFormat="1" applyFont="1" applyFill="1" applyBorder="1" applyAlignment="1" applyProtection="1">
      <alignment horizontal="right"/>
      <protection locked="0"/>
    </xf>
    <xf numFmtId="165" fontId="26" fillId="9" borderId="12" xfId="0" applyNumberFormat="1" applyFont="1" applyFill="1" applyBorder="1" applyProtection="1">
      <protection locked="0"/>
    </xf>
    <xf numFmtId="4" fontId="21" fillId="9" borderId="12" xfId="0" applyNumberFormat="1" applyFont="1" applyFill="1" applyBorder="1" applyProtection="1">
      <protection locked="0"/>
    </xf>
    <xf numFmtId="165" fontId="32" fillId="0" borderId="12" xfId="0" applyNumberFormat="1" applyFont="1" applyFill="1" applyBorder="1" applyAlignment="1" applyProtection="1">
      <alignment horizontal="right"/>
      <protection locked="0"/>
    </xf>
    <xf numFmtId="165" fontId="26" fillId="0" borderId="12" xfId="0" applyNumberFormat="1" applyFont="1" applyFill="1" applyBorder="1" applyProtection="1"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65" fontId="26" fillId="3" borderId="12" xfId="0" applyNumberFormat="1" applyFont="1" applyFill="1" applyBorder="1" applyAlignment="1" applyProtection="1">
      <alignment horizontal="center" vertical="center"/>
      <protection locked="0"/>
    </xf>
    <xf numFmtId="165" fontId="26" fillId="3" borderId="12" xfId="0" applyNumberFormat="1" applyFont="1" applyFill="1" applyBorder="1" applyAlignment="1" applyProtection="1">
      <alignment horizontal="right" vertical="center"/>
      <protection locked="0"/>
    </xf>
    <xf numFmtId="165" fontId="26" fillId="3" borderId="12" xfId="0" applyNumberFormat="1" applyFont="1" applyFill="1" applyBorder="1" applyAlignment="1" applyProtection="1">
      <alignment vertical="center"/>
      <protection locked="0"/>
    </xf>
    <xf numFmtId="4" fontId="21" fillId="3" borderId="12" xfId="0" applyNumberFormat="1" applyFont="1" applyFill="1" applyBorder="1" applyAlignment="1" applyProtection="1">
      <alignment vertic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center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Protection="1">
      <protection locked="0"/>
    </xf>
    <xf numFmtId="4" fontId="21" fillId="0" borderId="15" xfId="0" applyNumberFormat="1" applyFont="1" applyFill="1" applyBorder="1" applyProtection="1">
      <protection locked="0"/>
    </xf>
    <xf numFmtId="0" fontId="34" fillId="2" borderId="2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 applyProtection="1">
      <alignment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165" fontId="34" fillId="2" borderId="11" xfId="0" applyNumberFormat="1" applyFont="1" applyFill="1" applyBorder="1" applyAlignment="1" applyProtection="1">
      <alignment vertical="center"/>
      <protection locked="0"/>
    </xf>
    <xf numFmtId="165" fontId="34" fillId="2" borderId="11" xfId="0" applyNumberFormat="1" applyFont="1" applyFill="1" applyBorder="1" applyAlignment="1" applyProtection="1">
      <alignment horizontal="center" vertical="center"/>
      <protection locked="0"/>
    </xf>
    <xf numFmtId="4" fontId="35" fillId="2" borderId="12" xfId="0" applyNumberFormat="1" applyFont="1" applyFill="1" applyBorder="1" applyAlignment="1" applyProtection="1">
      <alignment vertical="center"/>
      <protection locked="0"/>
    </xf>
    <xf numFmtId="165" fontId="27" fillId="0" borderId="12" xfId="0" applyNumberFormat="1" applyFont="1" applyFill="1" applyBorder="1" applyAlignment="1" applyProtection="1">
      <alignment horizontal="center"/>
      <protection locked="0"/>
    </xf>
    <xf numFmtId="0" fontId="27" fillId="8" borderId="12" xfId="0" applyFont="1" applyFill="1" applyBorder="1" applyAlignment="1" applyProtection="1">
      <alignment horizontal="center"/>
      <protection locked="0"/>
    </xf>
    <xf numFmtId="0" fontId="27" fillId="8" borderId="12" xfId="0" applyFont="1" applyFill="1" applyBorder="1" applyProtection="1">
      <protection locked="0"/>
    </xf>
    <xf numFmtId="165" fontId="27" fillId="8" borderId="12" xfId="0" applyNumberFormat="1" applyFont="1" applyFill="1" applyBorder="1" applyAlignment="1" applyProtection="1">
      <alignment horizontal="center"/>
      <protection locked="0"/>
    </xf>
    <xf numFmtId="4" fontId="20" fillId="8" borderId="12" xfId="0" applyNumberFormat="1" applyFont="1" applyFill="1" applyBorder="1" applyProtection="1">
      <protection locked="0"/>
    </xf>
    <xf numFmtId="0" fontId="27" fillId="0" borderId="13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Protection="1">
      <protection locked="0"/>
    </xf>
    <xf numFmtId="165" fontId="26" fillId="0" borderId="13" xfId="0" applyNumberFormat="1" applyFont="1" applyFill="1" applyBorder="1" applyAlignment="1" applyProtection="1">
      <alignment horizontal="center"/>
      <protection locked="0"/>
    </xf>
    <xf numFmtId="0" fontId="27" fillId="9" borderId="4" xfId="0" applyFont="1" applyFill="1" applyBorder="1" applyAlignment="1" applyProtection="1">
      <alignment horizontal="center"/>
      <protection locked="0"/>
    </xf>
    <xf numFmtId="0" fontId="27" fillId="9" borderId="5" xfId="0" applyFont="1" applyFill="1" applyBorder="1" applyProtection="1">
      <protection locked="0"/>
    </xf>
    <xf numFmtId="0" fontId="27" fillId="9" borderId="5" xfId="0" applyFont="1" applyFill="1" applyBorder="1" applyAlignment="1" applyProtection="1">
      <alignment horizontal="center"/>
      <protection locked="0"/>
    </xf>
    <xf numFmtId="165" fontId="27" fillId="9" borderId="6" xfId="0" applyNumberFormat="1" applyFont="1" applyFill="1" applyBorder="1" applyProtection="1">
      <protection locked="0"/>
    </xf>
    <xf numFmtId="165" fontId="26" fillId="9" borderId="4" xfId="0" applyNumberFormat="1" applyFont="1" applyFill="1" applyBorder="1" applyAlignment="1" applyProtection="1">
      <alignment horizontal="center"/>
      <protection locked="0"/>
    </xf>
    <xf numFmtId="4" fontId="24" fillId="9" borderId="12" xfId="0" applyNumberFormat="1" applyFont="1" applyFill="1" applyBorder="1" applyProtection="1">
      <protection locked="0"/>
    </xf>
    <xf numFmtId="0" fontId="27" fillId="0" borderId="4" xfId="0" applyFont="1" applyFill="1" applyBorder="1" applyAlignment="1" applyProtection="1">
      <alignment horizontal="center"/>
      <protection locked="0"/>
    </xf>
    <xf numFmtId="0" fontId="27" fillId="0" borderId="5" xfId="0" applyFont="1" applyFill="1" applyBorder="1" applyProtection="1">
      <protection locked="0"/>
    </xf>
    <xf numFmtId="0" fontId="27" fillId="0" borderId="5" xfId="0" applyFont="1" applyFill="1" applyBorder="1" applyAlignment="1" applyProtection="1">
      <alignment horizontal="center"/>
      <protection locked="0"/>
    </xf>
    <xf numFmtId="165" fontId="27" fillId="0" borderId="6" xfId="0" applyNumberFormat="1" applyFont="1" applyFill="1" applyBorder="1" applyProtection="1">
      <protection locked="0"/>
    </xf>
    <xf numFmtId="165" fontId="26" fillId="0" borderId="4" xfId="0" applyNumberFormat="1" applyFont="1" applyFill="1" applyBorder="1" applyAlignment="1" applyProtection="1">
      <alignment horizontal="center"/>
      <protection locked="0"/>
    </xf>
    <xf numFmtId="0" fontId="26" fillId="2" borderId="2" xfId="0" applyFont="1" applyFill="1" applyBorder="1" applyAlignment="1" applyProtection="1">
      <alignment horizontal="center"/>
      <protection locked="0"/>
    </xf>
    <xf numFmtId="0" fontId="26" fillId="2" borderId="11" xfId="0" applyFont="1" applyFill="1" applyBorder="1" applyAlignment="1" applyProtection="1">
      <alignment horizontal="center"/>
      <protection locked="0"/>
    </xf>
    <xf numFmtId="165" fontId="26" fillId="2" borderId="11" xfId="0" applyNumberFormat="1" applyFont="1" applyFill="1" applyBorder="1" applyAlignment="1" applyProtection="1">
      <alignment horizontal="center"/>
      <protection locked="0"/>
    </xf>
    <xf numFmtId="165" fontId="26" fillId="2" borderId="3" xfId="0" applyNumberFormat="1" applyFont="1" applyFill="1" applyBorder="1" applyAlignment="1" applyProtection="1">
      <alignment horizontal="right"/>
      <protection locked="0"/>
    </xf>
    <xf numFmtId="165" fontId="26" fillId="2" borderId="2" xfId="0" applyNumberFormat="1" applyFont="1" applyFill="1" applyBorder="1" applyProtection="1">
      <protection locked="0"/>
    </xf>
    <xf numFmtId="4" fontId="21" fillId="2" borderId="12" xfId="0" applyNumberFormat="1" applyFont="1" applyFill="1" applyBorder="1" applyProtection="1">
      <protection locked="0"/>
    </xf>
    <xf numFmtId="0" fontId="34" fillId="6" borderId="2" xfId="0" applyFont="1" applyFill="1" applyBorder="1" applyAlignment="1" applyProtection="1">
      <alignment horizontal="center" vertical="center"/>
      <protection locked="0"/>
    </xf>
    <xf numFmtId="0" fontId="34" fillId="6" borderId="11" xfId="0" applyFont="1" applyFill="1" applyBorder="1" applyAlignment="1" applyProtection="1">
      <alignment horizontal="center" vertical="center"/>
      <protection locked="0"/>
    </xf>
    <xf numFmtId="165" fontId="34" fillId="6" borderId="11" xfId="0" applyNumberFormat="1" applyFont="1" applyFill="1" applyBorder="1" applyAlignment="1" applyProtection="1">
      <alignment horizontal="center" vertical="center"/>
      <protection locked="0"/>
    </xf>
    <xf numFmtId="165" fontId="34" fillId="6" borderId="11" xfId="0" applyNumberFormat="1" applyFont="1" applyFill="1" applyBorder="1" applyAlignment="1" applyProtection="1">
      <alignment horizontal="right" vertical="center"/>
      <protection locked="0"/>
    </xf>
    <xf numFmtId="165" fontId="34" fillId="6" borderId="11" xfId="0" applyNumberFormat="1" applyFont="1" applyFill="1" applyBorder="1" applyAlignment="1" applyProtection="1">
      <alignment vertical="center"/>
      <protection locked="0"/>
    </xf>
    <xf numFmtId="4" fontId="35" fillId="6" borderId="12" xfId="0" applyNumberFormat="1" applyFont="1" applyFill="1" applyBorder="1" applyAlignment="1" applyProtection="1">
      <alignment vertical="center"/>
      <protection locked="0"/>
    </xf>
    <xf numFmtId="0" fontId="37" fillId="2" borderId="2" xfId="0" applyFont="1" applyFill="1" applyBorder="1" applyAlignment="1" applyProtection="1">
      <alignment horizontal="center"/>
      <protection locked="0"/>
    </xf>
    <xf numFmtId="0" fontId="37" fillId="2" borderId="11" xfId="0" applyFont="1" applyFill="1" applyBorder="1" applyAlignment="1" applyProtection="1">
      <alignment horizontal="center"/>
      <protection locked="0"/>
    </xf>
    <xf numFmtId="165" fontId="37" fillId="2" borderId="11" xfId="0" applyNumberFormat="1" applyFont="1" applyFill="1" applyBorder="1" applyAlignment="1" applyProtection="1">
      <alignment horizontal="center"/>
      <protection locked="0"/>
    </xf>
    <xf numFmtId="165" fontId="37" fillId="2" borderId="11" xfId="0" applyNumberFormat="1" applyFont="1" applyFill="1" applyBorder="1" applyAlignment="1" applyProtection="1">
      <alignment horizontal="right"/>
      <protection locked="0"/>
    </xf>
    <xf numFmtId="9" fontId="37" fillId="2" borderId="11" xfId="0" applyNumberFormat="1" applyFont="1" applyFill="1" applyBorder="1" applyProtection="1">
      <protection locked="0"/>
    </xf>
    <xf numFmtId="4" fontId="41" fillId="2" borderId="12" xfId="0" applyNumberFormat="1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4" fontId="20" fillId="0" borderId="0" xfId="0" applyNumberFormat="1" applyFont="1" applyFill="1" applyProtection="1">
      <protection locked="0"/>
    </xf>
    <xf numFmtId="0" fontId="27" fillId="0" borderId="0" xfId="0" applyFont="1" applyProtection="1">
      <protection locked="0"/>
    </xf>
    <xf numFmtId="4" fontId="24" fillId="0" borderId="0" xfId="0" applyNumberFormat="1" applyFont="1" applyProtection="1">
      <protection locked="0"/>
    </xf>
    <xf numFmtId="0" fontId="29" fillId="0" borderId="0" xfId="0" applyFont="1" applyAlignment="1">
      <alignment horizontal="right"/>
    </xf>
    <xf numFmtId="0" fontId="48" fillId="2" borderId="11" xfId="0" applyFont="1" applyFill="1" applyBorder="1" applyAlignment="1">
      <alignment horizontal="right" vertical="center"/>
    </xf>
    <xf numFmtId="0" fontId="31" fillId="5" borderId="4" xfId="0" applyFont="1" applyFill="1" applyBorder="1" applyAlignment="1">
      <alignment horizontal="right"/>
    </xf>
    <xf numFmtId="0" fontId="31" fillId="5" borderId="14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/>
    </xf>
    <xf numFmtId="0" fontId="38" fillId="2" borderId="11" xfId="0" applyFont="1" applyFill="1" applyBorder="1" applyAlignment="1">
      <alignment horizontal="right" vertical="center" wrapText="1"/>
    </xf>
    <xf numFmtId="0" fontId="33" fillId="3" borderId="11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right" wrapText="1"/>
    </xf>
    <xf numFmtId="0" fontId="43" fillId="0" borderId="3" xfId="0" applyFont="1" applyFill="1" applyBorder="1" applyAlignment="1">
      <alignment horizontal="right" wrapText="1"/>
    </xf>
    <xf numFmtId="0" fontId="43" fillId="0" borderId="3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30" fillId="9" borderId="12" xfId="0" applyFont="1" applyFill="1" applyBorder="1" applyAlignment="1">
      <alignment horizontal="right"/>
    </xf>
    <xf numFmtId="0" fontId="30" fillId="3" borderId="3" xfId="0" applyFont="1" applyFill="1" applyBorder="1" applyAlignment="1">
      <alignment horizontal="right" vertical="center"/>
    </xf>
    <xf numFmtId="0" fontId="33" fillId="2" borderId="11" xfId="0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right" wrapText="1"/>
    </xf>
    <xf numFmtId="0" fontId="2" fillId="8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3" fillId="6" borderId="11" xfId="0" applyFont="1" applyFill="1" applyBorder="1" applyAlignment="1">
      <alignment horizontal="right" vertical="center"/>
    </xf>
    <xf numFmtId="0" fontId="40" fillId="2" borderId="11" xfId="0" applyFont="1" applyFill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12" borderId="12" xfId="0" applyFont="1" applyFill="1" applyBorder="1" applyAlignment="1">
      <alignment horizontal="right"/>
    </xf>
    <xf numFmtId="0" fontId="31" fillId="12" borderId="12" xfId="0" applyFont="1" applyFill="1" applyBorder="1" applyAlignment="1" applyProtection="1">
      <alignment horizontal="right"/>
    </xf>
    <xf numFmtId="0" fontId="2" fillId="12" borderId="12" xfId="0" applyFont="1" applyFill="1" applyBorder="1" applyAlignment="1">
      <alignment horizontal="left"/>
    </xf>
    <xf numFmtId="0" fontId="2" fillId="12" borderId="12" xfId="0" applyFont="1" applyFill="1" applyBorder="1" applyAlignment="1">
      <alignment horizontal="left" wrapText="1"/>
    </xf>
  </cellXfs>
  <cellStyles count="479">
    <cellStyle name="Hiperpovezava" xfId="1" builtinId="8" hidden="1"/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Hiperpovezava" xfId="35" builtinId="8" hidden="1"/>
    <cellStyle name="Hiperpovezava" xfId="37" builtinId="8" hidden="1"/>
    <cellStyle name="Hiperpovezava" xfId="39" builtinId="8" hidden="1"/>
    <cellStyle name="Hiperpovezava" xfId="41" builtinId="8" hidden="1"/>
    <cellStyle name="Hiperpovezava" xfId="43" builtinId="8" hidden="1"/>
    <cellStyle name="Hiperpovezava" xfId="45" builtinId="8" hidden="1"/>
    <cellStyle name="Hiperpovezava" xfId="47" builtinId="8" hidden="1"/>
    <cellStyle name="Hiperpovezava" xfId="49" builtinId="8" hidden="1"/>
    <cellStyle name="Hiperpovezava" xfId="51" builtinId="8" hidden="1"/>
    <cellStyle name="Hiperpovezava" xfId="53" builtinId="8" hidden="1"/>
    <cellStyle name="Hiperpovezava" xfId="55" builtinId="8" hidden="1"/>
    <cellStyle name="Hiperpovezava" xfId="57" builtinId="8" hidden="1"/>
    <cellStyle name="Hiperpovezava" xfId="59" builtinId="8" hidden="1"/>
    <cellStyle name="Hiperpovezava" xfId="61" builtinId="8" hidden="1"/>
    <cellStyle name="Hiperpovezava" xfId="63" builtinId="8" hidden="1"/>
    <cellStyle name="Hiperpovezava" xfId="65" builtinId="8" hidden="1"/>
    <cellStyle name="Hiperpovezava" xfId="67" builtinId="8" hidden="1"/>
    <cellStyle name="Hiperpovezava" xfId="69" builtinId="8" hidden="1"/>
    <cellStyle name="Hiperpovezava" xfId="71" builtinId="8" hidden="1"/>
    <cellStyle name="Hiperpovezava" xfId="73" builtinId="8" hidden="1"/>
    <cellStyle name="Hiperpovezava" xfId="75" builtinId="8" hidden="1"/>
    <cellStyle name="Hiperpovezava" xfId="77" builtinId="8" hidden="1"/>
    <cellStyle name="Hiperpovezava" xfId="79" builtinId="8" hidden="1"/>
    <cellStyle name="Hiperpovezava" xfId="81" builtinId="8" hidden="1"/>
    <cellStyle name="Hiperpovezava" xfId="83" builtinId="8" hidden="1"/>
    <cellStyle name="Hiperpovezava" xfId="85" builtinId="8" hidden="1"/>
    <cellStyle name="Hiperpovezava" xfId="87" builtinId="8" hidden="1"/>
    <cellStyle name="Hiperpovezava" xfId="89" builtinId="8" hidden="1"/>
    <cellStyle name="Hiperpovezava" xfId="91" builtinId="8" hidden="1"/>
    <cellStyle name="Hiperpovezava" xfId="93" builtinId="8" hidden="1"/>
    <cellStyle name="Hiperpovezava" xfId="95" builtinId="8" hidden="1"/>
    <cellStyle name="Hiperpovezava" xfId="97" builtinId="8" hidden="1"/>
    <cellStyle name="Hiperpovezava" xfId="99" builtinId="8" hidden="1"/>
    <cellStyle name="Hiperpovezava" xfId="101" builtinId="8" hidden="1"/>
    <cellStyle name="Hiperpovezava" xfId="103" builtinId="8" hidden="1"/>
    <cellStyle name="Hiperpovezava" xfId="105" builtinId="8" hidden="1"/>
    <cellStyle name="Hiperpovezava" xfId="107" builtinId="8" hidden="1"/>
    <cellStyle name="Hiperpovezava" xfId="109" builtinId="8" hidden="1"/>
    <cellStyle name="Hiperpovezava" xfId="111" builtinId="8" hidden="1"/>
    <cellStyle name="Hiperpovezava" xfId="113" builtinId="8" hidden="1"/>
    <cellStyle name="Hiperpovezava" xfId="115" builtinId="8" hidden="1"/>
    <cellStyle name="Hiperpovezava" xfId="117" builtinId="8" hidden="1"/>
    <cellStyle name="Hiperpovezava" xfId="119" builtinId="8" hidden="1"/>
    <cellStyle name="Hiperpovezava" xfId="121" builtinId="8" hidden="1"/>
    <cellStyle name="Hiperpovezava" xfId="123" builtinId="8" hidden="1"/>
    <cellStyle name="Hiperpovezava" xfId="125" builtinId="8" hidden="1"/>
    <cellStyle name="Hiperpovezava" xfId="127" builtinId="8" hidden="1"/>
    <cellStyle name="Hiperpovezava" xfId="129" builtinId="8" hidden="1"/>
    <cellStyle name="Hiperpovezava" xfId="131" builtinId="8" hidden="1"/>
    <cellStyle name="Hiperpovezava" xfId="133" builtinId="8" hidden="1"/>
    <cellStyle name="Hiperpovezava" xfId="135" builtinId="8" hidden="1"/>
    <cellStyle name="Hiperpovezava" xfId="137" builtinId="8" hidden="1"/>
    <cellStyle name="Hiperpovezava" xfId="139" builtinId="8" hidden="1"/>
    <cellStyle name="Hiperpovezava" xfId="141" builtinId="8" hidden="1"/>
    <cellStyle name="Hiperpovezava" xfId="143" builtinId="8" hidden="1"/>
    <cellStyle name="Hiperpovezava" xfId="145" builtinId="8" hidden="1"/>
    <cellStyle name="Hiperpovezava" xfId="147" builtinId="8" hidden="1"/>
    <cellStyle name="Hiperpovezava" xfId="149" builtinId="8" hidden="1"/>
    <cellStyle name="Hiperpovezava" xfId="151" builtinId="8" hidden="1"/>
    <cellStyle name="Hiperpovezava" xfId="153" builtinId="8" hidden="1"/>
    <cellStyle name="Hiperpovezava" xfId="155" builtinId="8" hidden="1"/>
    <cellStyle name="Hiperpovezava" xfId="157" builtinId="8" hidden="1"/>
    <cellStyle name="Hiperpovezava" xfId="159" builtinId="8" hidden="1"/>
    <cellStyle name="Hiperpovezava" xfId="161" builtinId="8" hidden="1"/>
    <cellStyle name="Hiperpovezava" xfId="163" builtinId="8" hidden="1"/>
    <cellStyle name="Hiperpovezava" xfId="165" builtinId="8" hidden="1"/>
    <cellStyle name="Hiperpovezava" xfId="167" builtinId="8" hidden="1"/>
    <cellStyle name="Hiperpovezava" xfId="169" builtinId="8" hidden="1"/>
    <cellStyle name="Hiperpovezava" xfId="171" builtinId="8" hidden="1"/>
    <cellStyle name="Hiperpovezava" xfId="173" builtinId="8" hidden="1"/>
    <cellStyle name="Hiperpovezava" xfId="175" builtinId="8" hidden="1"/>
    <cellStyle name="Hiperpovezava" xfId="177" builtinId="8" hidden="1"/>
    <cellStyle name="Hiperpovezava" xfId="179" builtinId="8" hidden="1"/>
    <cellStyle name="Hiperpovezava" xfId="181" builtinId="8" hidden="1"/>
    <cellStyle name="Hiperpovezava" xfId="183" builtinId="8" hidden="1"/>
    <cellStyle name="Hiperpovezava" xfId="185" builtinId="8" hidden="1"/>
    <cellStyle name="Hiperpovezava" xfId="187" builtinId="8" hidden="1"/>
    <cellStyle name="Hiperpovezava" xfId="189" builtinId="8" hidden="1"/>
    <cellStyle name="Hiperpovezava" xfId="191" builtinId="8" hidden="1"/>
    <cellStyle name="Hiperpovezava" xfId="193" builtinId="8" hidden="1"/>
    <cellStyle name="Hiperpovezava" xfId="195" builtinId="8" hidden="1"/>
    <cellStyle name="Hiperpovezava" xfId="197" builtinId="8" hidden="1"/>
    <cellStyle name="Hiperpovezava" xfId="199" builtinId="8" hidden="1"/>
    <cellStyle name="Hiperpovezava" xfId="201" builtinId="8" hidden="1"/>
    <cellStyle name="Hiperpovezava" xfId="203" builtinId="8" hidden="1"/>
    <cellStyle name="Hiperpovezava" xfId="205" builtinId="8" hidden="1"/>
    <cellStyle name="Hiperpovezava" xfId="207" builtinId="8" hidden="1"/>
    <cellStyle name="Hiperpovezava" xfId="209" builtinId="8" hidden="1"/>
    <cellStyle name="Hiperpovezava" xfId="211" builtinId="8" hidden="1"/>
    <cellStyle name="Hiperpovezava" xfId="213" builtinId="8" hidden="1"/>
    <cellStyle name="Hiperpovezava" xfId="215" builtinId="8" hidden="1"/>
    <cellStyle name="Hiperpovezava" xfId="217" builtinId="8" hidden="1"/>
    <cellStyle name="Hiperpovezava" xfId="219" builtinId="8" hidden="1"/>
    <cellStyle name="Hiperpovezava" xfId="221" builtinId="8" hidden="1"/>
    <cellStyle name="Hiperpovezava" xfId="223" builtinId="8" hidden="1"/>
    <cellStyle name="Hiperpovezava" xfId="225" builtinId="8" hidden="1"/>
    <cellStyle name="Hiperpovezava" xfId="227" builtinId="8" hidden="1"/>
    <cellStyle name="Hiperpovezava" xfId="229" builtinId="8" hidden="1"/>
    <cellStyle name="Hiperpovezava" xfId="231" builtinId="8" hidden="1"/>
    <cellStyle name="Hiperpovezava" xfId="233" builtinId="8" hidden="1"/>
    <cellStyle name="Hiperpovezava" xfId="235" builtinId="8" hidden="1"/>
    <cellStyle name="Hiperpovezava" xfId="237" builtinId="8" hidden="1"/>
    <cellStyle name="Hiperpovezava" xfId="239" builtinId="8" hidden="1"/>
    <cellStyle name="Hiperpovezava" xfId="241" builtinId="8" hidden="1"/>
    <cellStyle name="Hiperpovezava" xfId="243" builtinId="8" hidden="1"/>
    <cellStyle name="Hiperpovezava" xfId="245" builtinId="8" hidden="1"/>
    <cellStyle name="Hiperpovezava" xfId="247" builtinId="8" hidden="1"/>
    <cellStyle name="Hiperpovezava" xfId="249" builtinId="8" hidden="1"/>
    <cellStyle name="Hiperpovezava" xfId="251" builtinId="8" hidden="1"/>
    <cellStyle name="Hiperpovezava" xfId="253" builtinId="8" hidden="1"/>
    <cellStyle name="Hiperpovezava" xfId="255" builtinId="8" hidden="1"/>
    <cellStyle name="Hiperpovezava" xfId="257" builtinId="8" hidden="1"/>
    <cellStyle name="Hiperpovezava" xfId="259" builtinId="8" hidden="1"/>
    <cellStyle name="Hiperpovezava" xfId="261" builtinId="8" hidden="1"/>
    <cellStyle name="Hiperpovezava" xfId="263" builtinId="8" hidden="1"/>
    <cellStyle name="Hiperpovezava" xfId="265" builtinId="8" hidden="1"/>
    <cellStyle name="Hiperpovezava" xfId="267" builtinId="8" hidden="1"/>
    <cellStyle name="Hiperpovezava" xfId="269" builtinId="8" hidden="1"/>
    <cellStyle name="Hiperpovezava" xfId="271" builtinId="8" hidden="1"/>
    <cellStyle name="Hiperpovezava" xfId="273" builtinId="8" hidden="1"/>
    <cellStyle name="Hiperpovezava" xfId="275" builtinId="8" hidden="1"/>
    <cellStyle name="Hiperpovezava" xfId="277" builtinId="8" hidden="1"/>
    <cellStyle name="Hiperpovezava" xfId="279" builtinId="8" hidden="1"/>
    <cellStyle name="Hiperpovezava" xfId="281" builtinId="8" hidden="1"/>
    <cellStyle name="Hiperpovezava" xfId="283" builtinId="8" hidden="1"/>
    <cellStyle name="Hiperpovezava" xfId="285" builtinId="8" hidden="1"/>
    <cellStyle name="Hiperpovezava" xfId="287" builtinId="8" hidden="1"/>
    <cellStyle name="Hiperpovezava" xfId="289" builtinId="8" hidden="1"/>
    <cellStyle name="Hiperpovezava" xfId="291" builtinId="8" hidden="1"/>
    <cellStyle name="Hiperpovezava" xfId="293" builtinId="8" hidden="1"/>
    <cellStyle name="Hiperpovezava" xfId="295" builtinId="8" hidden="1"/>
    <cellStyle name="Hiperpovezava" xfId="297" builtinId="8" hidden="1"/>
    <cellStyle name="Hiperpovezava" xfId="299" builtinId="8" hidden="1"/>
    <cellStyle name="Hiperpovezava" xfId="301" builtinId="8" hidden="1"/>
    <cellStyle name="Hiperpovezava" xfId="303" builtinId="8" hidden="1"/>
    <cellStyle name="Hiperpovezava" xfId="305" builtinId="8" hidden="1"/>
    <cellStyle name="Hiperpovezava" xfId="307" builtinId="8" hidden="1"/>
    <cellStyle name="Hiperpovezava" xfId="309" builtinId="8" hidden="1"/>
    <cellStyle name="Hiperpovezava" xfId="311" builtinId="8" hidden="1"/>
    <cellStyle name="Hiperpovezava" xfId="313" builtinId="8" hidden="1"/>
    <cellStyle name="Hiperpovezava" xfId="315" builtinId="8" hidden="1"/>
    <cellStyle name="Hiperpovezava" xfId="317" builtinId="8" hidden="1"/>
    <cellStyle name="Hiperpovezava" xfId="319" builtinId="8" hidden="1"/>
    <cellStyle name="Hiperpovezava" xfId="321" builtinId="8" hidden="1"/>
    <cellStyle name="Hiperpovezava" xfId="323" builtinId="8" hidden="1"/>
    <cellStyle name="Hiperpovezava" xfId="325" builtinId="8" hidden="1"/>
    <cellStyle name="Hiperpovezava" xfId="327" builtinId="8" hidden="1"/>
    <cellStyle name="Hiperpovezava" xfId="329" builtinId="8" hidden="1"/>
    <cellStyle name="Hiperpovezava" xfId="331" builtinId="8" hidden="1"/>
    <cellStyle name="Hiperpovezava" xfId="333" builtinId="8" hidden="1"/>
    <cellStyle name="Hiperpovezava" xfId="335" builtinId="8" hidden="1"/>
    <cellStyle name="Hiperpovezava" xfId="337" builtinId="8" hidden="1"/>
    <cellStyle name="Hiperpovezava" xfId="339" builtinId="8" hidden="1"/>
    <cellStyle name="Hiperpovezava" xfId="341" builtinId="8" hidden="1"/>
    <cellStyle name="Hiperpovezava" xfId="343" builtinId="8" hidden="1"/>
    <cellStyle name="Hiperpovezava" xfId="345" builtinId="8" hidden="1"/>
    <cellStyle name="Hiperpovezava" xfId="347" builtinId="8" hidden="1"/>
    <cellStyle name="Hiperpovezava" xfId="349" builtinId="8" hidden="1"/>
    <cellStyle name="Hiperpovezava" xfId="351" builtinId="8" hidden="1"/>
    <cellStyle name="Hiperpovezava" xfId="353" builtinId="8" hidden="1"/>
    <cellStyle name="Hiperpovezava" xfId="355" builtinId="8" hidden="1"/>
    <cellStyle name="Hiperpovezava" xfId="357" builtinId="8" hidden="1"/>
    <cellStyle name="Hiperpovezava" xfId="359" builtinId="8" hidden="1"/>
    <cellStyle name="Hiperpovezava" xfId="361" builtinId="8" hidden="1"/>
    <cellStyle name="Hiperpovezava" xfId="363" builtinId="8" hidden="1"/>
    <cellStyle name="Hiperpovezava" xfId="365" builtinId="8" hidden="1"/>
    <cellStyle name="Hiperpovezava" xfId="367" builtinId="8" hidden="1"/>
    <cellStyle name="Hiperpovezava" xfId="369" builtinId="8" hidden="1"/>
    <cellStyle name="Hiperpovezava" xfId="371" builtinId="8" hidden="1"/>
    <cellStyle name="Hiperpovezava" xfId="373" builtinId="8" hidden="1"/>
    <cellStyle name="Hiperpovezava" xfId="375" builtinId="8" hidden="1"/>
    <cellStyle name="Hiperpovezava" xfId="377" builtinId="8" hidden="1"/>
    <cellStyle name="Hiperpovezava" xfId="379" builtinId="8" hidden="1"/>
    <cellStyle name="Hiperpovezava" xfId="381" builtinId="8" hidden="1"/>
    <cellStyle name="Hiperpovezava" xfId="383" builtinId="8" hidden="1"/>
    <cellStyle name="Hiperpovezava" xfId="385" builtinId="8" hidden="1"/>
    <cellStyle name="Hiperpovezava" xfId="387" builtinId="8" hidden="1"/>
    <cellStyle name="Hiperpovezava" xfId="389" builtinId="8" hidden="1"/>
    <cellStyle name="Hiperpovezava" xfId="391" builtinId="8" hidden="1"/>
    <cellStyle name="Hiperpovezava" xfId="393" builtinId="8" hidden="1"/>
    <cellStyle name="Hiperpovezava" xfId="395" builtinId="8" hidden="1"/>
    <cellStyle name="Hiperpovezava" xfId="397" builtinId="8" hidden="1"/>
    <cellStyle name="Hiperpovezava" xfId="399" builtinId="8" hidden="1"/>
    <cellStyle name="Hiperpovezava" xfId="401" builtinId="8" hidden="1"/>
    <cellStyle name="Hiperpovezava" xfId="403" builtinId="8" hidden="1"/>
    <cellStyle name="Hiperpovezava" xfId="405" builtinId="8" hidden="1"/>
    <cellStyle name="Hiperpovezava" xfId="407" builtinId="8" hidden="1"/>
    <cellStyle name="Hiperpovezava" xfId="409" builtinId="8" hidden="1"/>
    <cellStyle name="Hiperpovezava" xfId="411" builtinId="8" hidden="1"/>
    <cellStyle name="Hiperpovezava" xfId="413" builtinId="8" hidden="1"/>
    <cellStyle name="Hiperpovezava" xfId="415" builtinId="8" hidden="1"/>
    <cellStyle name="Hiperpovezava" xfId="417" builtinId="8" hidden="1"/>
    <cellStyle name="Hiperpovezava" xfId="419" builtinId="8" hidden="1"/>
    <cellStyle name="Hiperpovezava" xfId="421" builtinId="8" hidden="1"/>
    <cellStyle name="Hiperpovezava" xfId="423" builtinId="8" hidden="1"/>
    <cellStyle name="Hiperpovezava" xfId="425" builtinId="8" hidden="1"/>
    <cellStyle name="Hiperpovezava" xfId="427" builtinId="8" hidden="1"/>
    <cellStyle name="Hiperpovezava" xfId="429" builtinId="8" hidden="1"/>
    <cellStyle name="Hiperpovezava" xfId="431" builtinId="8" hidden="1"/>
    <cellStyle name="Hiperpovezava" xfId="433" builtinId="8" hidden="1"/>
    <cellStyle name="Hiperpovezava" xfId="435" builtinId="8" hidden="1"/>
    <cellStyle name="Hiperpovezava" xfId="437" builtinId="8" hidden="1"/>
    <cellStyle name="Hiperpovezava" xfId="439" builtinId="8" hidden="1"/>
    <cellStyle name="Hiperpovezava" xfId="441" builtinId="8" hidden="1"/>
    <cellStyle name="Hiperpovezava" xfId="443" builtinId="8" hidden="1"/>
    <cellStyle name="Hiperpovezava" xfId="445" builtinId="8" hidden="1"/>
    <cellStyle name="Hiperpovezava" xfId="447" builtinId="8" hidden="1"/>
    <cellStyle name="Hiperpovezava" xfId="449" builtinId="8" hidden="1"/>
    <cellStyle name="Hiperpovezava" xfId="451" builtinId="8" hidden="1"/>
    <cellStyle name="Hiperpovezava" xfId="453" builtinId="8" hidden="1"/>
    <cellStyle name="Hiperpovezava" xfId="455" builtinId="8" hidden="1"/>
    <cellStyle name="Hiperpovezava" xfId="457" builtinId="8" hidden="1"/>
    <cellStyle name="Hiperpovezava" xfId="459" builtinId="8" hidden="1"/>
    <cellStyle name="Hiperpovezava" xfId="461" builtinId="8" hidden="1"/>
    <cellStyle name="Hiperpovezava" xfId="463" builtinId="8" hidden="1"/>
    <cellStyle name="Hiperpovezava" xfId="465" builtinId="8" hidden="1"/>
    <cellStyle name="Hiperpovezava" xfId="467" builtinId="8" hidden="1"/>
    <cellStyle name="Hiperpovezava" xfId="469" builtinId="8" hidden="1"/>
    <cellStyle name="Hiperpovezava" xfId="471" builtinId="8" hidden="1"/>
    <cellStyle name="Hiperpovezava" xfId="473" builtinId="8" hidden="1"/>
    <cellStyle name="Hiperpovezava" xfId="475" builtinId="8" hidden="1"/>
    <cellStyle name="Hiperpovezava" xfId="477" builtinId="8" hidden="1"/>
    <cellStyle name="Navadno" xfId="0" builtinId="0"/>
    <cellStyle name="Obiskana hiperpovezava" xfId="2" builtinId="9" hidden="1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  <cellStyle name="Obiskana hiperpovezava" xfId="36" builtinId="9" hidden="1"/>
    <cellStyle name="Obiskana hiperpovezava" xfId="38" builtinId="9" hidden="1"/>
    <cellStyle name="Obiskana hiperpovezava" xfId="40" builtinId="9" hidden="1"/>
    <cellStyle name="Obiskana hiperpovezava" xfId="42" builtinId="9" hidden="1"/>
    <cellStyle name="Obiskana hiperpovezava" xfId="44" builtinId="9" hidden="1"/>
    <cellStyle name="Obiskana hiperpovezava" xfId="46" builtinId="9" hidden="1"/>
    <cellStyle name="Obiskana hiperpovezava" xfId="48" builtinId="9" hidden="1"/>
    <cellStyle name="Obiskana hiperpovezava" xfId="50" builtinId="9" hidden="1"/>
    <cellStyle name="Obiskana hiperpovezava" xfId="52" builtinId="9" hidden="1"/>
    <cellStyle name="Obiskana hiperpovezava" xfId="54" builtinId="9" hidden="1"/>
    <cellStyle name="Obiskana hiperpovezava" xfId="56" builtinId="9" hidden="1"/>
    <cellStyle name="Obiskana hiperpovezava" xfId="58" builtinId="9" hidden="1"/>
    <cellStyle name="Obiskana hiperpovezava" xfId="60" builtinId="9" hidden="1"/>
    <cellStyle name="Obiskana hiperpovezava" xfId="62" builtinId="9" hidden="1"/>
    <cellStyle name="Obiskana hiperpovezava" xfId="64" builtinId="9" hidden="1"/>
    <cellStyle name="Obiskana hiperpovezava" xfId="66" builtinId="9" hidden="1"/>
    <cellStyle name="Obiskana hiperpovezava" xfId="68" builtinId="9" hidden="1"/>
    <cellStyle name="Obiskana hiperpovezava" xfId="70" builtinId="9" hidden="1"/>
    <cellStyle name="Obiskana hiperpovezava" xfId="72" builtinId="9" hidden="1"/>
    <cellStyle name="Obiskana hiperpovezava" xfId="74" builtinId="9" hidden="1"/>
    <cellStyle name="Obiskana hiperpovezava" xfId="76" builtinId="9" hidden="1"/>
    <cellStyle name="Obiskana hiperpovezava" xfId="78" builtinId="9" hidden="1"/>
    <cellStyle name="Obiskana hiperpovezava" xfId="80" builtinId="9" hidden="1"/>
    <cellStyle name="Obiskana hiperpovezava" xfId="82" builtinId="9" hidden="1"/>
    <cellStyle name="Obiskana hiperpovezava" xfId="84" builtinId="9" hidden="1"/>
    <cellStyle name="Obiskana hiperpovezava" xfId="86" builtinId="9" hidden="1"/>
    <cellStyle name="Obiskana hiperpovezava" xfId="88" builtinId="9" hidden="1"/>
    <cellStyle name="Obiskana hiperpovezava" xfId="90" builtinId="9" hidden="1"/>
    <cellStyle name="Obiskana hiperpovezava" xfId="92" builtinId="9" hidden="1"/>
    <cellStyle name="Obiskana hiperpovezava" xfId="94" builtinId="9" hidden="1"/>
    <cellStyle name="Obiskana hiperpovezava" xfId="96" builtinId="9" hidden="1"/>
    <cellStyle name="Obiskana hiperpovezava" xfId="98" builtinId="9" hidden="1"/>
    <cellStyle name="Obiskana hiperpovezava" xfId="100" builtinId="9" hidden="1"/>
    <cellStyle name="Obiskana hiperpovezava" xfId="102" builtinId="9" hidden="1"/>
    <cellStyle name="Obiskana hiperpovezava" xfId="104" builtinId="9" hidden="1"/>
    <cellStyle name="Obiskana hiperpovezava" xfId="106" builtinId="9" hidden="1"/>
    <cellStyle name="Obiskana hiperpovezava" xfId="108" builtinId="9" hidden="1"/>
    <cellStyle name="Obiskana hiperpovezava" xfId="110" builtinId="9" hidden="1"/>
    <cellStyle name="Obiskana hiperpovezava" xfId="112" builtinId="9" hidden="1"/>
    <cellStyle name="Obiskana hiperpovezava" xfId="114" builtinId="9" hidden="1"/>
    <cellStyle name="Obiskana hiperpovezava" xfId="116" builtinId="9" hidden="1"/>
    <cellStyle name="Obiskana hiperpovezava" xfId="118" builtinId="9" hidden="1"/>
    <cellStyle name="Obiskana hiperpovezava" xfId="120" builtinId="9" hidden="1"/>
    <cellStyle name="Obiskana hiperpovezava" xfId="122" builtinId="9" hidden="1"/>
    <cellStyle name="Obiskana hiperpovezava" xfId="124" builtinId="9" hidden="1"/>
    <cellStyle name="Obiskana hiperpovezava" xfId="126" builtinId="9" hidden="1"/>
    <cellStyle name="Obiskana hiperpovezava" xfId="128" builtinId="9" hidden="1"/>
    <cellStyle name="Obiskana hiperpovezava" xfId="130" builtinId="9" hidden="1"/>
    <cellStyle name="Obiskana hiperpovezava" xfId="132" builtinId="9" hidden="1"/>
    <cellStyle name="Obiskana hiperpovezava" xfId="134" builtinId="9" hidden="1"/>
    <cellStyle name="Obiskana hiperpovezava" xfId="136" builtinId="9" hidden="1"/>
    <cellStyle name="Obiskana hiperpovezava" xfId="138" builtinId="9" hidden="1"/>
    <cellStyle name="Obiskana hiperpovezava" xfId="140" builtinId="9" hidden="1"/>
    <cellStyle name="Obiskana hiperpovezava" xfId="142" builtinId="9" hidden="1"/>
    <cellStyle name="Obiskana hiperpovezava" xfId="144" builtinId="9" hidden="1"/>
    <cellStyle name="Obiskana hiperpovezava" xfId="146" builtinId="9" hidden="1"/>
    <cellStyle name="Obiskana hiperpovezava" xfId="148" builtinId="9" hidden="1"/>
    <cellStyle name="Obiskana hiperpovezava" xfId="150" builtinId="9" hidden="1"/>
    <cellStyle name="Obiskana hiperpovezava" xfId="152" builtinId="9" hidden="1"/>
    <cellStyle name="Obiskana hiperpovezava" xfId="154" builtinId="9" hidden="1"/>
    <cellStyle name="Obiskana hiperpovezava" xfId="156" builtinId="9" hidden="1"/>
    <cellStyle name="Obiskana hiperpovezava" xfId="158" builtinId="9" hidden="1"/>
    <cellStyle name="Obiskana hiperpovezava" xfId="160" builtinId="9" hidden="1"/>
    <cellStyle name="Obiskana hiperpovezava" xfId="162" builtinId="9" hidden="1"/>
    <cellStyle name="Obiskana hiperpovezava" xfId="164" builtinId="9" hidden="1"/>
    <cellStyle name="Obiskana hiperpovezava" xfId="166" builtinId="9" hidden="1"/>
    <cellStyle name="Obiskana hiperpovezava" xfId="168" builtinId="9" hidden="1"/>
    <cellStyle name="Obiskana hiperpovezava" xfId="170" builtinId="9" hidden="1"/>
    <cellStyle name="Obiskana hiperpovezava" xfId="172" builtinId="9" hidden="1"/>
    <cellStyle name="Obiskana hiperpovezava" xfId="174" builtinId="9" hidden="1"/>
    <cellStyle name="Obiskana hiperpovezava" xfId="176" builtinId="9" hidden="1"/>
    <cellStyle name="Obiskana hiperpovezava" xfId="178" builtinId="9" hidden="1"/>
    <cellStyle name="Obiskana hiperpovezava" xfId="180" builtinId="9" hidden="1"/>
    <cellStyle name="Obiskana hiperpovezava" xfId="182" builtinId="9" hidden="1"/>
    <cellStyle name="Obiskana hiperpovezava" xfId="184" builtinId="9" hidden="1"/>
    <cellStyle name="Obiskana hiperpovezava" xfId="186" builtinId="9" hidden="1"/>
    <cellStyle name="Obiskana hiperpovezava" xfId="188" builtinId="9" hidden="1"/>
    <cellStyle name="Obiskana hiperpovezava" xfId="190" builtinId="9" hidden="1"/>
    <cellStyle name="Obiskana hiperpovezava" xfId="192" builtinId="9" hidden="1"/>
    <cellStyle name="Obiskana hiperpovezava" xfId="194" builtinId="9" hidden="1"/>
    <cellStyle name="Obiskana hiperpovezava" xfId="196" builtinId="9" hidden="1"/>
    <cellStyle name="Obiskana hiperpovezava" xfId="198" builtinId="9" hidden="1"/>
    <cellStyle name="Obiskana hiperpovezava" xfId="200" builtinId="9" hidden="1"/>
    <cellStyle name="Obiskana hiperpovezava" xfId="202" builtinId="9" hidden="1"/>
    <cellStyle name="Obiskana hiperpovezava" xfId="204" builtinId="9" hidden="1"/>
    <cellStyle name="Obiskana hiperpovezava" xfId="206" builtinId="9" hidden="1"/>
    <cellStyle name="Obiskana hiperpovezava" xfId="208" builtinId="9" hidden="1"/>
    <cellStyle name="Obiskana hiperpovezava" xfId="210" builtinId="9" hidden="1"/>
    <cellStyle name="Obiskana hiperpovezava" xfId="212" builtinId="9" hidden="1"/>
    <cellStyle name="Obiskana hiperpovezava" xfId="214" builtinId="9" hidden="1"/>
    <cellStyle name="Obiskana hiperpovezava" xfId="216" builtinId="9" hidden="1"/>
    <cellStyle name="Obiskana hiperpovezava" xfId="218" builtinId="9" hidden="1"/>
    <cellStyle name="Obiskana hiperpovezava" xfId="220" builtinId="9" hidden="1"/>
    <cellStyle name="Obiskana hiperpovezava" xfId="222" builtinId="9" hidden="1"/>
    <cellStyle name="Obiskana hiperpovezava" xfId="224" builtinId="9" hidden="1"/>
    <cellStyle name="Obiskana hiperpovezava" xfId="226" builtinId="9" hidden="1"/>
    <cellStyle name="Obiskana hiperpovezava" xfId="228" builtinId="9" hidden="1"/>
    <cellStyle name="Obiskana hiperpovezava" xfId="230" builtinId="9" hidden="1"/>
    <cellStyle name="Obiskana hiperpovezava" xfId="232" builtinId="9" hidden="1"/>
    <cellStyle name="Obiskana hiperpovezava" xfId="234" builtinId="9" hidden="1"/>
    <cellStyle name="Obiskana hiperpovezava" xfId="236" builtinId="9" hidden="1"/>
    <cellStyle name="Obiskana hiperpovezava" xfId="238" builtinId="9" hidden="1"/>
    <cellStyle name="Obiskana hiperpovezava" xfId="240" builtinId="9" hidden="1"/>
    <cellStyle name="Obiskana hiperpovezava" xfId="242" builtinId="9" hidden="1"/>
    <cellStyle name="Obiskana hiperpovezava" xfId="244" builtinId="9" hidden="1"/>
    <cellStyle name="Obiskana hiperpovezava" xfId="246" builtinId="9" hidden="1"/>
    <cellStyle name="Obiskana hiperpovezava" xfId="248" builtinId="9" hidden="1"/>
    <cellStyle name="Obiskana hiperpovezava" xfId="250" builtinId="9" hidden="1"/>
    <cellStyle name="Obiskana hiperpovezava" xfId="252" builtinId="9" hidden="1"/>
    <cellStyle name="Obiskana hiperpovezava" xfId="254" builtinId="9" hidden="1"/>
    <cellStyle name="Obiskana hiperpovezava" xfId="256" builtinId="9" hidden="1"/>
    <cellStyle name="Obiskana hiperpovezava" xfId="258" builtinId="9" hidden="1"/>
    <cellStyle name="Obiskana hiperpovezava" xfId="260" builtinId="9" hidden="1"/>
    <cellStyle name="Obiskana hiperpovezava" xfId="262" builtinId="9" hidden="1"/>
    <cellStyle name="Obiskana hiperpovezava" xfId="264" builtinId="9" hidden="1"/>
    <cellStyle name="Obiskana hiperpovezava" xfId="266" builtinId="9" hidden="1"/>
    <cellStyle name="Obiskana hiperpovezava" xfId="268" builtinId="9" hidden="1"/>
    <cellStyle name="Obiskana hiperpovezava" xfId="270" builtinId="9" hidden="1"/>
    <cellStyle name="Obiskana hiperpovezava" xfId="272" builtinId="9" hidden="1"/>
    <cellStyle name="Obiskana hiperpovezava" xfId="274" builtinId="9" hidden="1"/>
    <cellStyle name="Obiskana hiperpovezava" xfId="276" builtinId="9" hidden="1"/>
    <cellStyle name="Obiskana hiperpovezava" xfId="278" builtinId="9" hidden="1"/>
    <cellStyle name="Obiskana hiperpovezava" xfId="280" builtinId="9" hidden="1"/>
    <cellStyle name="Obiskana hiperpovezava" xfId="282" builtinId="9" hidden="1"/>
    <cellStyle name="Obiskana hiperpovezava" xfId="284" builtinId="9" hidden="1"/>
    <cellStyle name="Obiskana hiperpovezava" xfId="286" builtinId="9" hidden="1"/>
    <cellStyle name="Obiskana hiperpovezava" xfId="288" builtinId="9" hidden="1"/>
    <cellStyle name="Obiskana hiperpovezava" xfId="290" builtinId="9" hidden="1"/>
    <cellStyle name="Obiskana hiperpovezava" xfId="292" builtinId="9" hidden="1"/>
    <cellStyle name="Obiskana hiperpovezava" xfId="294" builtinId="9" hidden="1"/>
    <cellStyle name="Obiskana hiperpovezava" xfId="296" builtinId="9" hidden="1"/>
    <cellStyle name="Obiskana hiperpovezava" xfId="298" builtinId="9" hidden="1"/>
    <cellStyle name="Obiskana hiperpovezava" xfId="300" builtinId="9" hidden="1"/>
    <cellStyle name="Obiskana hiperpovezava" xfId="302" builtinId="9" hidden="1"/>
    <cellStyle name="Obiskana hiperpovezava" xfId="304" builtinId="9" hidden="1"/>
    <cellStyle name="Obiskana hiperpovezava" xfId="306" builtinId="9" hidden="1"/>
    <cellStyle name="Obiskana hiperpovezava" xfId="308" builtinId="9" hidden="1"/>
    <cellStyle name="Obiskana hiperpovezava" xfId="310" builtinId="9" hidden="1"/>
    <cellStyle name="Obiskana hiperpovezava" xfId="312" builtinId="9" hidden="1"/>
    <cellStyle name="Obiskana hiperpovezava" xfId="314" builtinId="9" hidden="1"/>
    <cellStyle name="Obiskana hiperpovezava" xfId="316" builtinId="9" hidden="1"/>
    <cellStyle name="Obiskana hiperpovezava" xfId="318" builtinId="9" hidden="1"/>
    <cellStyle name="Obiskana hiperpovezava" xfId="320" builtinId="9" hidden="1"/>
    <cellStyle name="Obiskana hiperpovezava" xfId="322" builtinId="9" hidden="1"/>
    <cellStyle name="Obiskana hiperpovezava" xfId="324" builtinId="9" hidden="1"/>
    <cellStyle name="Obiskana hiperpovezava" xfId="326" builtinId="9" hidden="1"/>
    <cellStyle name="Obiskana hiperpovezava" xfId="328" builtinId="9" hidden="1"/>
    <cellStyle name="Obiskana hiperpovezava" xfId="330" builtinId="9" hidden="1"/>
    <cellStyle name="Obiskana hiperpovezava" xfId="332" builtinId="9" hidden="1"/>
    <cellStyle name="Obiskana hiperpovezava" xfId="334" builtinId="9" hidden="1"/>
    <cellStyle name="Obiskana hiperpovezava" xfId="336" builtinId="9" hidden="1"/>
    <cellStyle name="Obiskana hiperpovezava" xfId="338" builtinId="9" hidden="1"/>
    <cellStyle name="Obiskana hiperpovezava" xfId="340" builtinId="9" hidden="1"/>
    <cellStyle name="Obiskana hiperpovezava" xfId="342" builtinId="9" hidden="1"/>
    <cellStyle name="Obiskana hiperpovezava" xfId="344" builtinId="9" hidden="1"/>
    <cellStyle name="Obiskana hiperpovezava" xfId="346" builtinId="9" hidden="1"/>
    <cellStyle name="Obiskana hiperpovezava" xfId="348" builtinId="9" hidden="1"/>
    <cellStyle name="Obiskana hiperpovezava" xfId="350" builtinId="9" hidden="1"/>
    <cellStyle name="Obiskana hiperpovezava" xfId="352" builtinId="9" hidden="1"/>
    <cellStyle name="Obiskana hiperpovezava" xfId="354" builtinId="9" hidden="1"/>
    <cellStyle name="Obiskana hiperpovezava" xfId="356" builtinId="9" hidden="1"/>
    <cellStyle name="Obiskana hiperpovezava" xfId="358" builtinId="9" hidden="1"/>
    <cellStyle name="Obiskana hiperpovezava" xfId="360" builtinId="9" hidden="1"/>
    <cellStyle name="Obiskana hiperpovezava" xfId="362" builtinId="9" hidden="1"/>
    <cellStyle name="Obiskana hiperpovezava" xfId="364" builtinId="9" hidden="1"/>
    <cellStyle name="Obiskana hiperpovezava" xfId="366" builtinId="9" hidden="1"/>
    <cellStyle name="Obiskana hiperpovezava" xfId="368" builtinId="9" hidden="1"/>
    <cellStyle name="Obiskana hiperpovezava" xfId="370" builtinId="9" hidden="1"/>
    <cellStyle name="Obiskana hiperpovezava" xfId="372" builtinId="9" hidden="1"/>
    <cellStyle name="Obiskana hiperpovezava" xfId="374" builtinId="9" hidden="1"/>
    <cellStyle name="Obiskana hiperpovezava" xfId="376" builtinId="9" hidden="1"/>
    <cellStyle name="Obiskana hiperpovezava" xfId="378" builtinId="9" hidden="1"/>
    <cellStyle name="Obiskana hiperpovezava" xfId="380" builtinId="9" hidden="1"/>
    <cellStyle name="Obiskana hiperpovezava" xfId="382" builtinId="9" hidden="1"/>
    <cellStyle name="Obiskana hiperpovezava" xfId="384" builtinId="9" hidden="1"/>
    <cellStyle name="Obiskana hiperpovezava" xfId="386" builtinId="9" hidden="1"/>
    <cellStyle name="Obiskana hiperpovezava" xfId="388" builtinId="9" hidden="1"/>
    <cellStyle name="Obiskana hiperpovezava" xfId="390" builtinId="9" hidden="1"/>
    <cellStyle name="Obiskana hiperpovezava" xfId="392" builtinId="9" hidden="1"/>
    <cellStyle name="Obiskana hiperpovezava" xfId="394" builtinId="9" hidden="1"/>
    <cellStyle name="Obiskana hiperpovezava" xfId="396" builtinId="9" hidden="1"/>
    <cellStyle name="Obiskana hiperpovezava" xfId="398" builtinId="9" hidden="1"/>
    <cellStyle name="Obiskana hiperpovezava" xfId="400" builtinId="9" hidden="1"/>
    <cellStyle name="Obiskana hiperpovezava" xfId="402" builtinId="9" hidden="1"/>
    <cellStyle name="Obiskana hiperpovezava" xfId="404" builtinId="9" hidden="1"/>
    <cellStyle name="Obiskana hiperpovezava" xfId="406" builtinId="9" hidden="1"/>
    <cellStyle name="Obiskana hiperpovezava" xfId="408" builtinId="9" hidden="1"/>
    <cellStyle name="Obiskana hiperpovezava" xfId="410" builtinId="9" hidden="1"/>
    <cellStyle name="Obiskana hiperpovezava" xfId="412" builtinId="9" hidden="1"/>
    <cellStyle name="Obiskana hiperpovezava" xfId="414" builtinId="9" hidden="1"/>
    <cellStyle name="Obiskana hiperpovezava" xfId="416" builtinId="9" hidden="1"/>
    <cellStyle name="Obiskana hiperpovezava" xfId="418" builtinId="9" hidden="1"/>
    <cellStyle name="Obiskana hiperpovezava" xfId="420" builtinId="9" hidden="1"/>
    <cellStyle name="Obiskana hiperpovezava" xfId="422" builtinId="9" hidden="1"/>
    <cellStyle name="Obiskana hiperpovezava" xfId="424" builtinId="9" hidden="1"/>
    <cellStyle name="Obiskana hiperpovezava" xfId="426" builtinId="9" hidden="1"/>
    <cellStyle name="Obiskana hiperpovezava" xfId="428" builtinId="9" hidden="1"/>
    <cellStyle name="Obiskana hiperpovezava" xfId="430" builtinId="9" hidden="1"/>
    <cellStyle name="Obiskana hiperpovezava" xfId="432" builtinId="9" hidden="1"/>
    <cellStyle name="Obiskana hiperpovezava" xfId="434" builtinId="9" hidden="1"/>
    <cellStyle name="Obiskana hiperpovezava" xfId="436" builtinId="9" hidden="1"/>
    <cellStyle name="Obiskana hiperpovezava" xfId="438" builtinId="9" hidden="1"/>
    <cellStyle name="Obiskana hiperpovezava" xfId="440" builtinId="9" hidden="1"/>
    <cellStyle name="Obiskana hiperpovezava" xfId="442" builtinId="9" hidden="1"/>
    <cellStyle name="Obiskana hiperpovezava" xfId="444" builtinId="9" hidden="1"/>
    <cellStyle name="Obiskana hiperpovezava" xfId="446" builtinId="9" hidden="1"/>
    <cellStyle name="Obiskana hiperpovezava" xfId="448" builtinId="9" hidden="1"/>
    <cellStyle name="Obiskana hiperpovezava" xfId="450" builtinId="9" hidden="1"/>
    <cellStyle name="Obiskana hiperpovezava" xfId="452" builtinId="9" hidden="1"/>
    <cellStyle name="Obiskana hiperpovezava" xfId="454" builtinId="9" hidden="1"/>
    <cellStyle name="Obiskana hiperpovezava" xfId="456" builtinId="9" hidden="1"/>
    <cellStyle name="Obiskana hiperpovezava" xfId="458" builtinId="9" hidden="1"/>
    <cellStyle name="Obiskana hiperpovezava" xfId="460" builtinId="9" hidden="1"/>
    <cellStyle name="Obiskana hiperpovezava" xfId="462" builtinId="9" hidden="1"/>
    <cellStyle name="Obiskana hiperpovezava" xfId="464" builtinId="9" hidden="1"/>
    <cellStyle name="Obiskana hiperpovezava" xfId="466" builtinId="9" hidden="1"/>
    <cellStyle name="Obiskana hiperpovezava" xfId="468" builtinId="9" hidden="1"/>
    <cellStyle name="Obiskana hiperpovezava" xfId="470" builtinId="9" hidden="1"/>
    <cellStyle name="Obiskana hiperpovezava" xfId="472" builtinId="9" hidden="1"/>
    <cellStyle name="Obiskana hiperpovezava" xfId="474" builtinId="9" hidden="1"/>
    <cellStyle name="Obiskana hiperpovezava" xfId="476" builtinId="9" hidden="1"/>
    <cellStyle name="Obiskana hiperpovezava" xfId="478" builtinId="9" hidden="1"/>
  </cellStyles>
  <dxfs count="0"/>
  <tableStyles count="0" defaultTableStyle="TableStyleMedium9" defaultPivotStyle="PivotStyleLight16"/>
  <colors>
    <mruColors>
      <color rgb="FFF6F0A0"/>
      <color rgb="FFF8D920"/>
      <color rgb="FFF3EB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view="pageBreakPreview" zoomScale="75" zoomScaleNormal="75" zoomScaleSheetLayoutView="75" zoomScalePageLayoutView="75" workbookViewId="0">
      <selection activeCell="C37" sqref="C37"/>
    </sheetView>
  </sheetViews>
  <sheetFormatPr defaultColWidth="11.42578125" defaultRowHeight="15" x14ac:dyDescent="0.25"/>
  <cols>
    <col min="1" max="1" width="9.140625" style="230" customWidth="1"/>
    <col min="2" max="2" width="36.140625" style="94" customWidth="1"/>
    <col min="3" max="3" width="30.85546875" style="374" customWidth="1"/>
    <col min="4" max="4" width="8.140625" customWidth="1"/>
    <col min="5" max="5" width="7.7109375" customWidth="1"/>
    <col min="6" max="6" width="9.42578125" customWidth="1"/>
    <col min="7" max="7" width="7.7109375" customWidth="1"/>
    <col min="8" max="8" width="11.7109375" style="191" customWidth="1"/>
    <col min="9" max="9" width="9.42578125" customWidth="1"/>
    <col min="10" max="10" width="7.7109375" style="84" customWidth="1"/>
    <col min="11" max="11" width="8.140625" style="84" customWidth="1"/>
    <col min="12" max="12" width="7.5703125" style="84" customWidth="1"/>
    <col min="13" max="14" width="9.42578125" style="84" customWidth="1"/>
    <col min="15" max="15" width="11.140625" style="84" customWidth="1"/>
    <col min="16" max="16" width="12.5703125" style="193" customWidth="1"/>
    <col min="19" max="19" width="31.5703125" customWidth="1"/>
    <col min="20" max="20" width="38.140625" customWidth="1"/>
  </cols>
  <sheetData>
    <row r="1" spans="1:16" x14ac:dyDescent="0.25">
      <c r="A1" s="220"/>
      <c r="B1" s="93"/>
      <c r="C1" s="339"/>
      <c r="D1" s="19"/>
      <c r="E1" s="19"/>
      <c r="F1" s="19"/>
      <c r="G1" s="19"/>
      <c r="H1" s="170"/>
      <c r="I1" s="19"/>
      <c r="J1" s="77"/>
      <c r="K1" s="77"/>
      <c r="L1" s="77"/>
      <c r="M1" s="77"/>
      <c r="N1" s="77"/>
      <c r="O1" s="77"/>
      <c r="P1" s="192"/>
    </row>
    <row r="2" spans="1:16" s="200" customFormat="1" ht="54.75" customHeight="1" x14ac:dyDescent="0.25">
      <c r="A2" s="194"/>
      <c r="B2" s="195"/>
      <c r="C2" s="340"/>
      <c r="D2" s="196" t="s">
        <v>2</v>
      </c>
      <c r="E2" s="197"/>
      <c r="F2" s="198"/>
      <c r="G2" s="198"/>
      <c r="H2" s="199"/>
      <c r="I2" s="198"/>
      <c r="J2" s="237" t="s">
        <v>3</v>
      </c>
      <c r="K2" s="238"/>
      <c r="L2" s="238"/>
      <c r="M2" s="238"/>
      <c r="N2" s="238"/>
      <c r="O2" s="238"/>
      <c r="P2" s="239" t="s">
        <v>38</v>
      </c>
    </row>
    <row r="3" spans="1:16" s="14" customFormat="1" x14ac:dyDescent="0.25">
      <c r="A3" s="221" t="s">
        <v>121</v>
      </c>
      <c r="B3" s="86" t="s">
        <v>0</v>
      </c>
      <c r="C3" s="341" t="s">
        <v>222</v>
      </c>
      <c r="D3" s="29" t="s">
        <v>65</v>
      </c>
      <c r="E3" s="30"/>
      <c r="F3" s="28" t="s">
        <v>66</v>
      </c>
      <c r="G3" s="28" t="s">
        <v>4</v>
      </c>
      <c r="H3" s="171" t="s">
        <v>67</v>
      </c>
      <c r="I3" s="28" t="s">
        <v>68</v>
      </c>
      <c r="J3" s="240" t="s">
        <v>65</v>
      </c>
      <c r="K3" s="241"/>
      <c r="L3" s="242" t="s">
        <v>66</v>
      </c>
      <c r="M3" s="242" t="s">
        <v>4</v>
      </c>
      <c r="N3" s="242" t="s">
        <v>67</v>
      </c>
      <c r="O3" s="242" t="s">
        <v>68</v>
      </c>
      <c r="P3" s="243" t="s">
        <v>4</v>
      </c>
    </row>
    <row r="4" spans="1:16" s="14" customFormat="1" x14ac:dyDescent="0.25">
      <c r="A4" s="222"/>
      <c r="B4" s="87"/>
      <c r="C4" s="342" t="s">
        <v>228</v>
      </c>
      <c r="D4" s="32" t="s">
        <v>69</v>
      </c>
      <c r="E4" s="32" t="s">
        <v>70</v>
      </c>
      <c r="F4" s="33" t="s">
        <v>71</v>
      </c>
      <c r="G4" s="31"/>
      <c r="H4" s="172" t="s">
        <v>4</v>
      </c>
      <c r="I4" s="31"/>
      <c r="J4" s="244" t="s">
        <v>69</v>
      </c>
      <c r="K4" s="244" t="s">
        <v>70</v>
      </c>
      <c r="L4" s="245" t="s">
        <v>71</v>
      </c>
      <c r="M4" s="246"/>
      <c r="N4" s="245" t="s">
        <v>4</v>
      </c>
      <c r="O4" s="246"/>
      <c r="P4" s="247"/>
    </row>
    <row r="5" spans="1:16" s="16" customFormat="1" x14ac:dyDescent="0.25">
      <c r="A5" s="223"/>
      <c r="B5" s="88"/>
      <c r="C5" s="343"/>
      <c r="D5" s="22"/>
      <c r="E5" s="22"/>
      <c r="F5" s="22"/>
      <c r="G5" s="23"/>
      <c r="H5" s="173"/>
      <c r="I5" s="23"/>
      <c r="J5" s="248"/>
      <c r="K5" s="249"/>
      <c r="L5" s="249"/>
      <c r="M5" s="250"/>
      <c r="N5" s="249"/>
      <c r="O5" s="250"/>
      <c r="P5" s="251"/>
    </row>
    <row r="6" spans="1:16" s="112" customFormat="1" ht="52.5" customHeight="1" x14ac:dyDescent="0.25">
      <c r="A6" s="224"/>
      <c r="B6" s="113" t="s">
        <v>145</v>
      </c>
      <c r="C6" s="344"/>
      <c r="D6" s="109"/>
      <c r="E6" s="110"/>
      <c r="F6" s="109"/>
      <c r="G6" s="111"/>
      <c r="H6" s="174">
        <f>H106</f>
        <v>7272.1200000000008</v>
      </c>
      <c r="I6" s="109"/>
      <c r="J6" s="252"/>
      <c r="K6" s="253"/>
      <c r="L6" s="253"/>
      <c r="M6" s="254"/>
      <c r="N6" s="255" t="e">
        <f>K8+K77+#REF!+#REF!</f>
        <v>#REF!</v>
      </c>
      <c r="O6" s="255"/>
      <c r="P6" s="256" t="e">
        <f>N6-H6</f>
        <v>#REF!</v>
      </c>
    </row>
    <row r="7" spans="1:16" s="16" customFormat="1" x14ac:dyDescent="0.25">
      <c r="A7" s="223"/>
      <c r="B7" s="88"/>
      <c r="C7" s="343"/>
      <c r="D7" s="22"/>
      <c r="E7" s="22"/>
      <c r="F7" s="22"/>
      <c r="G7" s="23"/>
      <c r="H7" s="173"/>
      <c r="I7" s="23"/>
      <c r="J7" s="248"/>
      <c r="K7" s="249"/>
      <c r="L7" s="249"/>
      <c r="M7" s="257"/>
      <c r="N7" s="258"/>
      <c r="O7" s="257"/>
      <c r="P7" s="251"/>
    </row>
    <row r="8" spans="1:16" s="76" customFormat="1" ht="33.75" customHeight="1" x14ac:dyDescent="0.25">
      <c r="A8" s="137" t="s">
        <v>93</v>
      </c>
      <c r="B8" s="138" t="s">
        <v>11</v>
      </c>
      <c r="C8" s="345"/>
      <c r="D8" s="139"/>
      <c r="E8" s="140"/>
      <c r="F8" s="139"/>
      <c r="G8" s="140"/>
      <c r="H8" s="175">
        <f>SUM(H10:H67)</f>
        <v>4155.68</v>
      </c>
      <c r="I8" s="140"/>
      <c r="J8" s="259"/>
      <c r="K8" s="260"/>
      <c r="L8" s="261"/>
      <c r="M8" s="262"/>
      <c r="N8" s="262">
        <f>0</f>
        <v>0</v>
      </c>
      <c r="O8" s="263"/>
      <c r="P8" s="264">
        <f>N8-H8</f>
        <v>-4155.68</v>
      </c>
    </row>
    <row r="9" spans="1:16" s="14" customFormat="1" x14ac:dyDescent="0.25">
      <c r="A9" s="223"/>
      <c r="B9" s="106" t="s">
        <v>181</v>
      </c>
      <c r="C9" s="346"/>
      <c r="D9" s="107"/>
      <c r="E9" s="108"/>
      <c r="F9" s="107"/>
      <c r="G9" s="108"/>
      <c r="H9" s="176"/>
      <c r="I9" s="108"/>
      <c r="J9" s="265"/>
      <c r="K9" s="266"/>
      <c r="L9" s="267"/>
      <c r="M9" s="268"/>
      <c r="N9" s="268"/>
      <c r="O9" s="268"/>
      <c r="P9" s="269"/>
    </row>
    <row r="10" spans="1:16" s="14" customFormat="1" x14ac:dyDescent="0.25">
      <c r="A10" s="225" t="s">
        <v>94</v>
      </c>
      <c r="B10" s="24" t="s">
        <v>72</v>
      </c>
      <c r="C10" s="347" t="s">
        <v>223</v>
      </c>
      <c r="D10" s="62">
        <v>3</v>
      </c>
      <c r="E10" s="63"/>
      <c r="F10" s="62"/>
      <c r="G10" s="64">
        <v>60</v>
      </c>
      <c r="H10" s="177">
        <f>D10*G10</f>
        <v>180</v>
      </c>
      <c r="I10" s="20"/>
      <c r="J10" s="78">
        <v>3</v>
      </c>
      <c r="K10" s="79"/>
      <c r="L10" s="78"/>
      <c r="M10" s="80">
        <v>0</v>
      </c>
      <c r="N10" s="80">
        <f>J10*M10</f>
        <v>0</v>
      </c>
      <c r="O10" s="80"/>
      <c r="P10" s="270">
        <f t="shared" ref="P10:P20" si="0">N10-H10</f>
        <v>-180</v>
      </c>
    </row>
    <row r="11" spans="1:16" s="14" customFormat="1" x14ac:dyDescent="0.25">
      <c r="A11" s="225" t="s">
        <v>95</v>
      </c>
      <c r="B11" s="24" t="s">
        <v>73</v>
      </c>
      <c r="C11" s="347" t="s">
        <v>223</v>
      </c>
      <c r="D11" s="62"/>
      <c r="E11" s="63"/>
      <c r="F11" s="62">
        <v>1</v>
      </c>
      <c r="G11" s="64">
        <v>24</v>
      </c>
      <c r="H11" s="177">
        <f>F11*G11</f>
        <v>24</v>
      </c>
      <c r="I11" s="20"/>
      <c r="J11" s="78"/>
      <c r="K11" s="79"/>
      <c r="L11" s="78">
        <v>1</v>
      </c>
      <c r="M11" s="80">
        <v>0</v>
      </c>
      <c r="N11" s="80">
        <f>L11*M11</f>
        <v>0</v>
      </c>
      <c r="O11" s="80"/>
      <c r="P11" s="270">
        <f t="shared" si="0"/>
        <v>-24</v>
      </c>
    </row>
    <row r="12" spans="1:16" s="14" customFormat="1" x14ac:dyDescent="0.25">
      <c r="A12" s="225" t="s">
        <v>96</v>
      </c>
      <c r="B12" s="24" t="s">
        <v>74</v>
      </c>
      <c r="C12" s="347" t="s">
        <v>223</v>
      </c>
      <c r="D12" s="62">
        <v>2</v>
      </c>
      <c r="E12" s="63"/>
      <c r="F12" s="62"/>
      <c r="G12" s="64">
        <v>60</v>
      </c>
      <c r="H12" s="177">
        <f>D12*G12</f>
        <v>120</v>
      </c>
      <c r="I12" s="20"/>
      <c r="J12" s="78">
        <v>2</v>
      </c>
      <c r="K12" s="79"/>
      <c r="L12" s="78"/>
      <c r="M12" s="80">
        <v>0</v>
      </c>
      <c r="N12" s="80">
        <f>J12*M12</f>
        <v>0</v>
      </c>
      <c r="O12" s="80"/>
      <c r="P12" s="270">
        <f t="shared" si="0"/>
        <v>-120</v>
      </c>
    </row>
    <row r="13" spans="1:16" s="14" customFormat="1" x14ac:dyDescent="0.25">
      <c r="A13" s="225" t="s">
        <v>97</v>
      </c>
      <c r="B13" s="24" t="s">
        <v>73</v>
      </c>
      <c r="C13" s="347" t="s">
        <v>223</v>
      </c>
      <c r="D13" s="62"/>
      <c r="E13" s="63"/>
      <c r="F13" s="62">
        <v>1</v>
      </c>
      <c r="G13" s="64">
        <v>24</v>
      </c>
      <c r="H13" s="177">
        <f>F13*G13</f>
        <v>24</v>
      </c>
      <c r="I13" s="20"/>
      <c r="J13" s="78"/>
      <c r="K13" s="79"/>
      <c r="L13" s="78">
        <v>2</v>
      </c>
      <c r="M13" s="80">
        <v>0</v>
      </c>
      <c r="N13" s="80">
        <f>L13*M13</f>
        <v>0</v>
      </c>
      <c r="O13" s="80"/>
      <c r="P13" s="270">
        <f t="shared" si="0"/>
        <v>-24</v>
      </c>
    </row>
    <row r="14" spans="1:16" s="14" customFormat="1" x14ac:dyDescent="0.25">
      <c r="A14" s="225" t="s">
        <v>98</v>
      </c>
      <c r="B14" s="24" t="s">
        <v>75</v>
      </c>
      <c r="C14" s="347" t="s">
        <v>223</v>
      </c>
      <c r="D14" s="62">
        <v>1</v>
      </c>
      <c r="E14" s="64"/>
      <c r="F14" s="62"/>
      <c r="G14" s="64">
        <v>60</v>
      </c>
      <c r="H14" s="177">
        <f>D14*G14</f>
        <v>60</v>
      </c>
      <c r="I14" s="20"/>
      <c r="J14" s="78">
        <v>1</v>
      </c>
      <c r="K14" s="81"/>
      <c r="L14" s="78"/>
      <c r="M14" s="80">
        <v>0</v>
      </c>
      <c r="N14" s="80">
        <f>J14*M14</f>
        <v>0</v>
      </c>
      <c r="O14" s="80"/>
      <c r="P14" s="270">
        <f t="shared" si="0"/>
        <v>-60</v>
      </c>
    </row>
    <row r="15" spans="1:16" s="14" customFormat="1" x14ac:dyDescent="0.25">
      <c r="A15" s="225" t="s">
        <v>99</v>
      </c>
      <c r="B15" s="24" t="s">
        <v>76</v>
      </c>
      <c r="C15" s="347" t="s">
        <v>223</v>
      </c>
      <c r="D15" s="62">
        <v>1</v>
      </c>
      <c r="E15" s="63"/>
      <c r="F15" s="62"/>
      <c r="G15" s="64">
        <v>60</v>
      </c>
      <c r="H15" s="177">
        <f>D15*G15</f>
        <v>60</v>
      </c>
      <c r="I15" s="20"/>
      <c r="J15" s="78">
        <v>1</v>
      </c>
      <c r="K15" s="79"/>
      <c r="L15" s="78"/>
      <c r="M15" s="80">
        <v>0</v>
      </c>
      <c r="N15" s="80">
        <f>J15*M15</f>
        <v>0</v>
      </c>
      <c r="O15" s="80"/>
      <c r="P15" s="270">
        <f t="shared" si="0"/>
        <v>-60</v>
      </c>
    </row>
    <row r="16" spans="1:16" s="14" customFormat="1" x14ac:dyDescent="0.25">
      <c r="A16" s="225" t="s">
        <v>100</v>
      </c>
      <c r="B16" s="24" t="s">
        <v>73</v>
      </c>
      <c r="C16" s="347" t="s">
        <v>223</v>
      </c>
      <c r="D16" s="62"/>
      <c r="E16" s="62"/>
      <c r="F16" s="62">
        <v>1</v>
      </c>
      <c r="G16" s="64">
        <v>24</v>
      </c>
      <c r="H16" s="177">
        <f>F16*G16</f>
        <v>24</v>
      </c>
      <c r="I16" s="20"/>
      <c r="J16" s="78"/>
      <c r="K16" s="78"/>
      <c r="L16" s="78">
        <v>1</v>
      </c>
      <c r="M16" s="80">
        <v>0</v>
      </c>
      <c r="N16" s="80">
        <f>L16*M16</f>
        <v>0</v>
      </c>
      <c r="O16" s="80"/>
      <c r="P16" s="270">
        <f t="shared" si="0"/>
        <v>-24</v>
      </c>
    </row>
    <row r="17" spans="1:16" s="14" customFormat="1" ht="30" x14ac:dyDescent="0.25">
      <c r="A17" s="225" t="s">
        <v>101</v>
      </c>
      <c r="B17" s="89" t="s">
        <v>129</v>
      </c>
      <c r="C17" s="348" t="s">
        <v>223</v>
      </c>
      <c r="D17" s="62">
        <v>1</v>
      </c>
      <c r="E17" s="64"/>
      <c r="F17" s="62"/>
      <c r="G17" s="64">
        <v>60</v>
      </c>
      <c r="H17" s="177">
        <f>D17*G17</f>
        <v>60</v>
      </c>
      <c r="I17" s="20"/>
      <c r="J17" s="78">
        <v>1</v>
      </c>
      <c r="K17" s="81"/>
      <c r="L17" s="78"/>
      <c r="M17" s="80">
        <v>0</v>
      </c>
      <c r="N17" s="80">
        <f>J17*M17</f>
        <v>0</v>
      </c>
      <c r="O17" s="80"/>
      <c r="P17" s="270">
        <f t="shared" si="0"/>
        <v>-60</v>
      </c>
    </row>
    <row r="18" spans="1:16" s="14" customFormat="1" x14ac:dyDescent="0.25">
      <c r="A18" s="225" t="s">
        <v>102</v>
      </c>
      <c r="B18" s="24" t="s">
        <v>73</v>
      </c>
      <c r="C18" s="347" t="s">
        <v>223</v>
      </c>
      <c r="D18" s="62"/>
      <c r="E18" s="64"/>
      <c r="F18" s="62">
        <v>1</v>
      </c>
      <c r="G18" s="64">
        <v>24</v>
      </c>
      <c r="H18" s="177">
        <f>F18*G18</f>
        <v>24</v>
      </c>
      <c r="I18" s="20"/>
      <c r="J18" s="78"/>
      <c r="K18" s="81"/>
      <c r="L18" s="78">
        <v>1</v>
      </c>
      <c r="M18" s="80">
        <v>0</v>
      </c>
      <c r="N18" s="80">
        <f>L18*M18</f>
        <v>0</v>
      </c>
      <c r="O18" s="80"/>
      <c r="P18" s="270">
        <f t="shared" si="0"/>
        <v>-24</v>
      </c>
    </row>
    <row r="19" spans="1:16" s="14" customFormat="1" x14ac:dyDescent="0.25">
      <c r="A19" s="225" t="s">
        <v>6</v>
      </c>
      <c r="B19" s="24" t="s">
        <v>128</v>
      </c>
      <c r="C19" s="347" t="s">
        <v>223</v>
      </c>
      <c r="D19" s="62">
        <v>1</v>
      </c>
      <c r="E19" s="64"/>
      <c r="F19" s="62"/>
      <c r="G19" s="64">
        <v>60</v>
      </c>
      <c r="H19" s="177">
        <f>D19*G19</f>
        <v>60</v>
      </c>
      <c r="I19" s="20"/>
      <c r="J19" s="78">
        <v>1</v>
      </c>
      <c r="K19" s="81"/>
      <c r="L19" s="78"/>
      <c r="M19" s="80">
        <v>0</v>
      </c>
      <c r="N19" s="80">
        <f>J19*M19</f>
        <v>0</v>
      </c>
      <c r="O19" s="80"/>
      <c r="P19" s="270">
        <f t="shared" si="0"/>
        <v>-60</v>
      </c>
    </row>
    <row r="20" spans="1:16" s="14" customFormat="1" x14ac:dyDescent="0.25">
      <c r="A20" s="225" t="s">
        <v>7</v>
      </c>
      <c r="B20" s="24" t="s">
        <v>73</v>
      </c>
      <c r="C20" s="347" t="s">
        <v>223</v>
      </c>
      <c r="D20" s="62"/>
      <c r="E20" s="64"/>
      <c r="F20" s="62">
        <v>1</v>
      </c>
      <c r="G20" s="64">
        <v>24</v>
      </c>
      <c r="H20" s="177">
        <f>F20*G20</f>
        <v>24</v>
      </c>
      <c r="I20" s="20"/>
      <c r="J20" s="78"/>
      <c r="K20" s="81"/>
      <c r="L20" s="78">
        <v>1</v>
      </c>
      <c r="M20" s="80">
        <v>0</v>
      </c>
      <c r="N20" s="80">
        <f>L20*M20</f>
        <v>0</v>
      </c>
      <c r="O20" s="80"/>
      <c r="P20" s="270">
        <f t="shared" si="0"/>
        <v>-24</v>
      </c>
    </row>
    <row r="21" spans="1:16" s="14" customFormat="1" x14ac:dyDescent="0.25">
      <c r="A21" s="225"/>
      <c r="B21" s="157" t="s">
        <v>182</v>
      </c>
      <c r="C21" s="352"/>
      <c r="D21" s="158"/>
      <c r="E21" s="159"/>
      <c r="F21" s="158"/>
      <c r="G21" s="159"/>
      <c r="H21" s="178"/>
      <c r="I21" s="160"/>
      <c r="J21" s="161"/>
      <c r="K21" s="162"/>
      <c r="L21" s="163"/>
      <c r="M21" s="164"/>
      <c r="N21" s="164"/>
      <c r="O21" s="164"/>
      <c r="P21" s="272"/>
    </row>
    <row r="22" spans="1:16" s="14" customFormat="1" ht="30" x14ac:dyDescent="0.25">
      <c r="A22" s="225" t="s">
        <v>8</v>
      </c>
      <c r="B22" s="147" t="s">
        <v>130</v>
      </c>
      <c r="C22" s="349" t="s">
        <v>224</v>
      </c>
      <c r="D22" s="62">
        <v>1</v>
      </c>
      <c r="E22" s="64"/>
      <c r="F22" s="62"/>
      <c r="G22" s="64">
        <v>60</v>
      </c>
      <c r="H22" s="177">
        <f>D22*G22</f>
        <v>60</v>
      </c>
      <c r="I22" s="20"/>
      <c r="J22" s="78">
        <v>1</v>
      </c>
      <c r="K22" s="81"/>
      <c r="L22" s="78"/>
      <c r="M22" s="80">
        <v>0</v>
      </c>
      <c r="N22" s="80">
        <f>J22*M22</f>
        <v>0</v>
      </c>
      <c r="O22" s="80"/>
      <c r="P22" s="270">
        <f>N22-H22</f>
        <v>-60</v>
      </c>
    </row>
    <row r="23" spans="1:16" s="14" customFormat="1" x14ac:dyDescent="0.25">
      <c r="A23" s="225" t="s">
        <v>12</v>
      </c>
      <c r="B23" s="147" t="s">
        <v>131</v>
      </c>
      <c r="C23" s="349" t="s">
        <v>224</v>
      </c>
      <c r="D23" s="62"/>
      <c r="E23" s="64">
        <v>4</v>
      </c>
      <c r="F23" s="62"/>
      <c r="G23" s="64">
        <v>6</v>
      </c>
      <c r="H23" s="177">
        <f>E23*G23</f>
        <v>24</v>
      </c>
      <c r="I23" s="20"/>
      <c r="J23" s="78"/>
      <c r="K23" s="81">
        <v>1</v>
      </c>
      <c r="L23" s="78"/>
      <c r="M23" s="80">
        <v>0</v>
      </c>
      <c r="N23" s="80">
        <f>K23*M23</f>
        <v>0</v>
      </c>
      <c r="O23" s="80"/>
      <c r="P23" s="270">
        <f>N23-H23</f>
        <v>-24</v>
      </c>
    </row>
    <row r="24" spans="1:16" s="14" customFormat="1" x14ac:dyDescent="0.25">
      <c r="A24" s="225" t="s">
        <v>13</v>
      </c>
      <c r="B24" s="148" t="s">
        <v>73</v>
      </c>
      <c r="C24" s="350" t="s">
        <v>224</v>
      </c>
      <c r="D24" s="62"/>
      <c r="E24" s="64"/>
      <c r="F24" s="62">
        <v>1</v>
      </c>
      <c r="G24" s="64">
        <v>24</v>
      </c>
      <c r="H24" s="177">
        <f>F24*G24</f>
        <v>24</v>
      </c>
      <c r="I24" s="20"/>
      <c r="J24" s="78"/>
      <c r="K24" s="81"/>
      <c r="L24" s="78">
        <v>1</v>
      </c>
      <c r="M24" s="80">
        <v>0</v>
      </c>
      <c r="N24" s="80">
        <f>L24*M24</f>
        <v>0</v>
      </c>
      <c r="O24" s="80"/>
      <c r="P24" s="270">
        <f>N24-H24</f>
        <v>-24</v>
      </c>
    </row>
    <row r="25" spans="1:16" s="14" customFormat="1" x14ac:dyDescent="0.25">
      <c r="A25" s="225" t="s">
        <v>14</v>
      </c>
      <c r="B25" s="377" t="s">
        <v>231</v>
      </c>
      <c r="C25" s="347" t="s">
        <v>223</v>
      </c>
      <c r="D25" s="62">
        <v>1</v>
      </c>
      <c r="E25" s="64"/>
      <c r="F25" s="62"/>
      <c r="G25" s="64">
        <v>80</v>
      </c>
      <c r="H25" s="177">
        <f>D25*G25</f>
        <v>80</v>
      </c>
      <c r="I25" s="20"/>
      <c r="J25" s="78">
        <v>1</v>
      </c>
      <c r="K25" s="81"/>
      <c r="L25" s="78"/>
      <c r="M25" s="80">
        <v>0</v>
      </c>
      <c r="N25" s="80">
        <f>J25*M25</f>
        <v>0</v>
      </c>
      <c r="O25" s="80"/>
      <c r="P25" s="270">
        <f t="shared" ref="P25:P52" si="1">N25-H25</f>
        <v>-80</v>
      </c>
    </row>
    <row r="26" spans="1:16" s="14" customFormat="1" x14ac:dyDescent="0.25">
      <c r="A26" s="225" t="s">
        <v>15</v>
      </c>
      <c r="B26" s="377" t="s">
        <v>232</v>
      </c>
      <c r="C26" s="347" t="s">
        <v>223</v>
      </c>
      <c r="D26" s="62">
        <v>1</v>
      </c>
      <c r="E26" s="64"/>
      <c r="F26" s="62"/>
      <c r="G26" s="64">
        <v>48</v>
      </c>
      <c r="H26" s="177">
        <f>D26*G26</f>
        <v>48</v>
      </c>
      <c r="I26" s="20"/>
      <c r="J26" s="78">
        <v>1</v>
      </c>
      <c r="K26" s="81"/>
      <c r="L26" s="78"/>
      <c r="M26" s="80">
        <v>0</v>
      </c>
      <c r="N26" s="80">
        <f>J26*M26</f>
        <v>0</v>
      </c>
      <c r="O26" s="80"/>
      <c r="P26" s="270">
        <f t="shared" si="1"/>
        <v>-48</v>
      </c>
    </row>
    <row r="27" spans="1:16" s="14" customFormat="1" x14ac:dyDescent="0.25">
      <c r="A27" s="225" t="s">
        <v>16</v>
      </c>
      <c r="B27" s="24" t="s">
        <v>73</v>
      </c>
      <c r="C27" s="347" t="s">
        <v>223</v>
      </c>
      <c r="D27" s="62"/>
      <c r="E27" s="62"/>
      <c r="F27" s="62">
        <v>1</v>
      </c>
      <c r="G27" s="64">
        <v>24</v>
      </c>
      <c r="H27" s="177">
        <f>F27*G27</f>
        <v>24</v>
      </c>
      <c r="I27" s="20"/>
      <c r="J27" s="78"/>
      <c r="K27" s="78"/>
      <c r="L27" s="78">
        <v>1</v>
      </c>
      <c r="M27" s="80">
        <v>0</v>
      </c>
      <c r="N27" s="80">
        <f>L27*M27</f>
        <v>0</v>
      </c>
      <c r="O27" s="80"/>
      <c r="P27" s="270">
        <f t="shared" si="1"/>
        <v>-24</v>
      </c>
    </row>
    <row r="28" spans="1:16" s="14" customFormat="1" ht="30" x14ac:dyDescent="0.25">
      <c r="A28" s="225" t="s">
        <v>17</v>
      </c>
      <c r="B28" s="378" t="s">
        <v>233</v>
      </c>
      <c r="C28" s="347" t="s">
        <v>223</v>
      </c>
      <c r="D28" s="62">
        <v>1</v>
      </c>
      <c r="E28" s="62"/>
      <c r="F28" s="62"/>
      <c r="G28" s="64">
        <v>80</v>
      </c>
      <c r="H28" s="177">
        <f>D28*G28</f>
        <v>80</v>
      </c>
      <c r="I28" s="20"/>
      <c r="J28" s="78">
        <v>1</v>
      </c>
      <c r="K28" s="78"/>
      <c r="L28" s="78"/>
      <c r="M28" s="80">
        <v>0</v>
      </c>
      <c r="N28" s="80">
        <f>J28*M28</f>
        <v>0</v>
      </c>
      <c r="O28" s="80"/>
      <c r="P28" s="270">
        <f t="shared" si="1"/>
        <v>-80</v>
      </c>
    </row>
    <row r="29" spans="1:16" s="14" customFormat="1" x14ac:dyDescent="0.25">
      <c r="A29" s="225" t="s">
        <v>18</v>
      </c>
      <c r="B29" s="24" t="s">
        <v>73</v>
      </c>
      <c r="C29" s="347" t="s">
        <v>223</v>
      </c>
      <c r="D29" s="62"/>
      <c r="E29" s="64"/>
      <c r="F29" s="62">
        <v>1</v>
      </c>
      <c r="G29" s="64">
        <v>24</v>
      </c>
      <c r="H29" s="177">
        <f>F29*G29</f>
        <v>24</v>
      </c>
      <c r="I29" s="20"/>
      <c r="J29" s="78"/>
      <c r="K29" s="81"/>
      <c r="L29" s="78">
        <v>1</v>
      </c>
      <c r="M29" s="80">
        <v>0</v>
      </c>
      <c r="N29" s="80">
        <f>L29*M29</f>
        <v>0</v>
      </c>
      <c r="O29" s="80"/>
      <c r="P29" s="270">
        <f>N29-H29</f>
        <v>-24</v>
      </c>
    </row>
    <row r="30" spans="1:16" s="14" customFormat="1" ht="45" x14ac:dyDescent="0.25">
      <c r="A30" s="225" t="s">
        <v>19</v>
      </c>
      <c r="B30" s="147" t="s">
        <v>132</v>
      </c>
      <c r="C30" s="349" t="s">
        <v>224</v>
      </c>
      <c r="D30" s="62">
        <v>1</v>
      </c>
      <c r="E30" s="64"/>
      <c r="F30" s="62"/>
      <c r="G30" s="64">
        <v>80</v>
      </c>
      <c r="H30" s="177">
        <f>D30*G30</f>
        <v>80</v>
      </c>
      <c r="I30" s="20"/>
      <c r="J30" s="78">
        <v>1</v>
      </c>
      <c r="K30" s="81"/>
      <c r="L30" s="78"/>
      <c r="M30" s="80">
        <v>0</v>
      </c>
      <c r="N30" s="80">
        <f>J30*M30</f>
        <v>0</v>
      </c>
      <c r="O30" s="80"/>
      <c r="P30" s="270">
        <f t="shared" si="1"/>
        <v>-80</v>
      </c>
    </row>
    <row r="31" spans="1:16" s="14" customFormat="1" x14ac:dyDescent="0.25">
      <c r="A31" s="225" t="s">
        <v>20</v>
      </c>
      <c r="B31" s="148" t="s">
        <v>73</v>
      </c>
      <c r="C31" s="350" t="s">
        <v>224</v>
      </c>
      <c r="D31" s="62"/>
      <c r="E31" s="62"/>
      <c r="F31" s="62">
        <v>1</v>
      </c>
      <c r="G31" s="64">
        <v>24</v>
      </c>
      <c r="H31" s="177">
        <f>F31*G31</f>
        <v>24</v>
      </c>
      <c r="I31" s="20"/>
      <c r="J31" s="78"/>
      <c r="K31" s="78"/>
      <c r="L31" s="78">
        <v>1</v>
      </c>
      <c r="M31" s="80">
        <v>0</v>
      </c>
      <c r="N31" s="80">
        <f>L31*M31</f>
        <v>0</v>
      </c>
      <c r="O31" s="80"/>
      <c r="P31" s="270">
        <f t="shared" si="1"/>
        <v>-24</v>
      </c>
    </row>
    <row r="32" spans="1:16" s="14" customFormat="1" x14ac:dyDescent="0.25">
      <c r="A32" s="225" t="s">
        <v>21</v>
      </c>
      <c r="B32" s="144" t="s">
        <v>204</v>
      </c>
      <c r="C32" s="353" t="s">
        <v>225</v>
      </c>
      <c r="D32" s="62">
        <v>1</v>
      </c>
      <c r="E32" s="64"/>
      <c r="F32" s="62"/>
      <c r="G32" s="64">
        <v>80</v>
      </c>
      <c r="H32" s="177">
        <f>D32*G32</f>
        <v>80</v>
      </c>
      <c r="I32" s="20"/>
      <c r="J32" s="78">
        <v>1</v>
      </c>
      <c r="K32" s="81"/>
      <c r="L32" s="78"/>
      <c r="M32" s="80">
        <v>0</v>
      </c>
      <c r="N32" s="80">
        <f>J32*M32</f>
        <v>0</v>
      </c>
      <c r="O32" s="80"/>
      <c r="P32" s="270">
        <f t="shared" si="1"/>
        <v>-80</v>
      </c>
    </row>
    <row r="33" spans="1:16" s="14" customFormat="1" x14ac:dyDescent="0.25">
      <c r="A33" s="225" t="s">
        <v>22</v>
      </c>
      <c r="B33" s="144" t="s">
        <v>205</v>
      </c>
      <c r="C33" s="353" t="s">
        <v>225</v>
      </c>
      <c r="D33" s="62">
        <v>1</v>
      </c>
      <c r="E33" s="62"/>
      <c r="F33" s="62"/>
      <c r="G33" s="64">
        <v>80</v>
      </c>
      <c r="H33" s="177">
        <f>D33*G33</f>
        <v>80</v>
      </c>
      <c r="I33" s="20"/>
      <c r="J33" s="78">
        <v>1</v>
      </c>
      <c r="K33" s="78"/>
      <c r="L33" s="78"/>
      <c r="M33" s="80">
        <v>0</v>
      </c>
      <c r="N33" s="80">
        <f>J33*M33</f>
        <v>0</v>
      </c>
      <c r="O33" s="80"/>
      <c r="P33" s="270">
        <f t="shared" si="1"/>
        <v>-80</v>
      </c>
    </row>
    <row r="34" spans="1:16" s="14" customFormat="1" x14ac:dyDescent="0.25">
      <c r="A34" s="225" t="s">
        <v>23</v>
      </c>
      <c r="B34" s="145" t="s">
        <v>207</v>
      </c>
      <c r="C34" s="354" t="s">
        <v>225</v>
      </c>
      <c r="D34" s="62"/>
      <c r="E34" s="62"/>
      <c r="F34" s="62">
        <v>1</v>
      </c>
      <c r="G34" s="64">
        <v>20</v>
      </c>
      <c r="H34" s="177">
        <f>F34*G34</f>
        <v>20</v>
      </c>
      <c r="I34" s="20"/>
      <c r="J34" s="78">
        <v>1</v>
      </c>
      <c r="K34" s="78"/>
      <c r="L34" s="78"/>
      <c r="M34" s="80">
        <v>0</v>
      </c>
      <c r="N34" s="80">
        <f>J34*M34</f>
        <v>0</v>
      </c>
      <c r="O34" s="80"/>
      <c r="P34" s="270">
        <f t="shared" si="1"/>
        <v>-20</v>
      </c>
    </row>
    <row r="35" spans="1:16" s="14" customFormat="1" x14ac:dyDescent="0.25">
      <c r="A35" s="225" t="s">
        <v>24</v>
      </c>
      <c r="B35" s="144" t="s">
        <v>206</v>
      </c>
      <c r="C35" s="353" t="s">
        <v>225</v>
      </c>
      <c r="D35" s="62">
        <v>1</v>
      </c>
      <c r="E35" s="64"/>
      <c r="F35" s="62"/>
      <c r="G35" s="64">
        <v>80</v>
      </c>
      <c r="H35" s="177">
        <f>D35*G35</f>
        <v>80</v>
      </c>
      <c r="I35" s="20"/>
      <c r="J35" s="78">
        <v>1</v>
      </c>
      <c r="K35" s="81"/>
      <c r="L35" s="78"/>
      <c r="M35" s="80">
        <v>0</v>
      </c>
      <c r="N35" s="80">
        <f>J35*M35</f>
        <v>0</v>
      </c>
      <c r="O35" s="80"/>
      <c r="P35" s="270">
        <f t="shared" si="1"/>
        <v>-80</v>
      </c>
    </row>
    <row r="36" spans="1:16" s="14" customFormat="1" x14ac:dyDescent="0.25">
      <c r="A36" s="225" t="s">
        <v>25</v>
      </c>
      <c r="B36" s="144" t="s">
        <v>208</v>
      </c>
      <c r="C36" s="353" t="s">
        <v>225</v>
      </c>
      <c r="D36" s="62"/>
      <c r="E36" s="64"/>
      <c r="F36" s="62">
        <v>1</v>
      </c>
      <c r="G36" s="64">
        <v>20</v>
      </c>
      <c r="H36" s="177">
        <f>F36*G36</f>
        <v>20</v>
      </c>
      <c r="I36" s="20"/>
      <c r="J36" s="78"/>
      <c r="K36" s="81"/>
      <c r="L36" s="78">
        <v>1</v>
      </c>
      <c r="M36" s="80">
        <v>0</v>
      </c>
      <c r="N36" s="80">
        <f>L36*M36</f>
        <v>0</v>
      </c>
      <c r="O36" s="80"/>
      <c r="P36" s="270">
        <f t="shared" si="1"/>
        <v>-20</v>
      </c>
    </row>
    <row r="37" spans="1:16" s="14" customFormat="1" x14ac:dyDescent="0.25">
      <c r="A37" s="225" t="s">
        <v>26</v>
      </c>
      <c r="B37" s="144" t="s">
        <v>209</v>
      </c>
      <c r="C37" s="353" t="s">
        <v>225</v>
      </c>
      <c r="D37" s="62"/>
      <c r="E37" s="64"/>
      <c r="F37" s="62">
        <v>1</v>
      </c>
      <c r="G37" s="64">
        <v>20</v>
      </c>
      <c r="H37" s="177">
        <f>F37*G37</f>
        <v>20</v>
      </c>
      <c r="I37" s="20"/>
      <c r="J37" s="78"/>
      <c r="K37" s="81"/>
      <c r="L37" s="78">
        <v>1</v>
      </c>
      <c r="M37" s="80">
        <v>0</v>
      </c>
      <c r="N37" s="80">
        <f>L37*M37</f>
        <v>0</v>
      </c>
      <c r="O37" s="80"/>
      <c r="P37" s="270">
        <f t="shared" si="1"/>
        <v>-20</v>
      </c>
    </row>
    <row r="38" spans="1:16" s="14" customFormat="1" ht="30" x14ac:dyDescent="0.25">
      <c r="A38" s="225" t="s">
        <v>27</v>
      </c>
      <c r="B38" s="145" t="s">
        <v>210</v>
      </c>
      <c r="C38" s="354" t="s">
        <v>225</v>
      </c>
      <c r="D38" s="62">
        <v>1</v>
      </c>
      <c r="E38" s="64"/>
      <c r="F38" s="62"/>
      <c r="G38" s="64">
        <v>80</v>
      </c>
      <c r="H38" s="177">
        <f>D38*G38</f>
        <v>80</v>
      </c>
      <c r="I38" s="20"/>
      <c r="J38" s="78">
        <v>1</v>
      </c>
      <c r="K38" s="81"/>
      <c r="L38" s="78"/>
      <c r="M38" s="80">
        <v>0</v>
      </c>
      <c r="N38" s="80">
        <f>J38*M38</f>
        <v>0</v>
      </c>
      <c r="O38" s="80"/>
      <c r="P38" s="270">
        <f t="shared" ref="P38" si="2">N38-H38</f>
        <v>-80</v>
      </c>
    </row>
    <row r="39" spans="1:16" s="14" customFormat="1" x14ac:dyDescent="0.25">
      <c r="A39" s="225" t="s">
        <v>28</v>
      </c>
      <c r="B39" s="144" t="s">
        <v>73</v>
      </c>
      <c r="C39" s="353" t="s">
        <v>225</v>
      </c>
      <c r="D39" s="62"/>
      <c r="E39" s="62"/>
      <c r="F39" s="62">
        <v>3</v>
      </c>
      <c r="G39" s="64">
        <v>24</v>
      </c>
      <c r="H39" s="177">
        <f>F39*G39</f>
        <v>72</v>
      </c>
      <c r="I39" s="20"/>
      <c r="J39" s="78"/>
      <c r="K39" s="78"/>
      <c r="L39" s="78">
        <v>2</v>
      </c>
      <c r="M39" s="80">
        <v>0</v>
      </c>
      <c r="N39" s="80">
        <f>L39*M39</f>
        <v>0</v>
      </c>
      <c r="O39" s="80"/>
      <c r="P39" s="270">
        <f t="shared" si="1"/>
        <v>-72</v>
      </c>
    </row>
    <row r="40" spans="1:16" s="14" customFormat="1" ht="45" x14ac:dyDescent="0.25">
      <c r="A40" s="225" t="s">
        <v>39</v>
      </c>
      <c r="B40" s="147" t="s">
        <v>133</v>
      </c>
      <c r="C40" s="349" t="s">
        <v>224</v>
      </c>
      <c r="D40" s="62">
        <v>1</v>
      </c>
      <c r="E40" s="62"/>
      <c r="F40" s="62"/>
      <c r="G40" s="64">
        <v>60</v>
      </c>
      <c r="H40" s="177">
        <f>G40</f>
        <v>60</v>
      </c>
      <c r="I40" s="20"/>
      <c r="J40" s="78">
        <v>1</v>
      </c>
      <c r="K40" s="78"/>
      <c r="L40" s="78"/>
      <c r="M40" s="80">
        <v>0</v>
      </c>
      <c r="N40" s="80">
        <f>J40*M40</f>
        <v>0</v>
      </c>
      <c r="O40" s="80"/>
      <c r="P40" s="270">
        <f t="shared" si="1"/>
        <v>-60</v>
      </c>
    </row>
    <row r="41" spans="1:16" s="14" customFormat="1" x14ac:dyDescent="0.25">
      <c r="A41" s="225" t="s">
        <v>40</v>
      </c>
      <c r="B41" s="147" t="s">
        <v>73</v>
      </c>
      <c r="C41" s="349" t="s">
        <v>224</v>
      </c>
      <c r="D41" s="62"/>
      <c r="E41" s="62"/>
      <c r="F41" s="62">
        <v>1</v>
      </c>
      <c r="G41" s="64">
        <v>24</v>
      </c>
      <c r="H41" s="177">
        <f>F41*G41</f>
        <v>24</v>
      </c>
      <c r="I41" s="20"/>
      <c r="J41" s="78"/>
      <c r="K41" s="78"/>
      <c r="L41" s="78">
        <v>1</v>
      </c>
      <c r="M41" s="80">
        <v>0</v>
      </c>
      <c r="N41" s="80">
        <f>L41*M41</f>
        <v>0</v>
      </c>
      <c r="O41" s="80"/>
      <c r="P41" s="270">
        <f t="shared" si="1"/>
        <v>-24</v>
      </c>
    </row>
    <row r="42" spans="1:16" s="14" customFormat="1" ht="45" x14ac:dyDescent="0.25">
      <c r="A42" s="225" t="s">
        <v>41</v>
      </c>
      <c r="B42" s="147" t="s">
        <v>134</v>
      </c>
      <c r="C42" s="349" t="s">
        <v>224</v>
      </c>
      <c r="D42" s="62">
        <v>1</v>
      </c>
      <c r="E42" s="62"/>
      <c r="F42" s="62"/>
      <c r="G42" s="64">
        <v>60</v>
      </c>
      <c r="H42" s="177">
        <f>G42</f>
        <v>60</v>
      </c>
      <c r="I42" s="20"/>
      <c r="J42" s="78">
        <v>1</v>
      </c>
      <c r="K42" s="78"/>
      <c r="L42" s="78"/>
      <c r="M42" s="80">
        <v>0</v>
      </c>
      <c r="N42" s="80">
        <f>J42*M42</f>
        <v>0</v>
      </c>
      <c r="O42" s="80"/>
      <c r="P42" s="270">
        <f t="shared" si="1"/>
        <v>-60</v>
      </c>
    </row>
    <row r="43" spans="1:16" s="14" customFormat="1" ht="30" x14ac:dyDescent="0.25">
      <c r="A43" s="225" t="s">
        <v>42</v>
      </c>
      <c r="B43" s="147" t="s">
        <v>212</v>
      </c>
      <c r="C43" s="349" t="s">
        <v>224</v>
      </c>
      <c r="D43" s="62">
        <v>1</v>
      </c>
      <c r="E43" s="62"/>
      <c r="F43" s="62"/>
      <c r="G43" s="64">
        <v>60</v>
      </c>
      <c r="H43" s="177">
        <f>D43*G43</f>
        <v>60</v>
      </c>
      <c r="I43" s="20"/>
      <c r="J43" s="78">
        <v>1</v>
      </c>
      <c r="K43" s="78"/>
      <c r="L43" s="78"/>
      <c r="M43" s="80">
        <v>0</v>
      </c>
      <c r="N43" s="80">
        <f>J43*M43</f>
        <v>0</v>
      </c>
      <c r="O43" s="80"/>
      <c r="P43" s="270">
        <f>N43-H43</f>
        <v>-60</v>
      </c>
    </row>
    <row r="44" spans="1:16" s="14" customFormat="1" ht="30" x14ac:dyDescent="0.25">
      <c r="A44" s="225" t="s">
        <v>43</v>
      </c>
      <c r="B44" s="141" t="s">
        <v>200</v>
      </c>
      <c r="C44" s="355" t="s">
        <v>226</v>
      </c>
      <c r="D44" s="62">
        <v>1</v>
      </c>
      <c r="E44" s="62"/>
      <c r="F44" s="62"/>
      <c r="G44" s="64">
        <v>100</v>
      </c>
      <c r="H44" s="177">
        <f>D44*G44</f>
        <v>100</v>
      </c>
      <c r="I44" s="20"/>
      <c r="J44" s="78">
        <v>1</v>
      </c>
      <c r="K44" s="78"/>
      <c r="L44" s="78"/>
      <c r="M44" s="80">
        <v>0</v>
      </c>
      <c r="N44" s="80">
        <f>J44*M44</f>
        <v>0</v>
      </c>
      <c r="O44" s="80"/>
      <c r="P44" s="270">
        <f>N44-H44</f>
        <v>-100</v>
      </c>
    </row>
    <row r="45" spans="1:16" s="14" customFormat="1" x14ac:dyDescent="0.25">
      <c r="A45" s="225" t="s">
        <v>103</v>
      </c>
      <c r="B45" s="141" t="s">
        <v>73</v>
      </c>
      <c r="C45" s="355" t="s">
        <v>226</v>
      </c>
      <c r="D45" s="62"/>
      <c r="E45" s="62"/>
      <c r="F45" s="62">
        <v>3</v>
      </c>
      <c r="G45" s="64">
        <v>24</v>
      </c>
      <c r="H45" s="177">
        <f>F45*G45</f>
        <v>72</v>
      </c>
      <c r="I45" s="20"/>
      <c r="J45" s="78"/>
      <c r="K45" s="78"/>
      <c r="L45" s="78">
        <v>1</v>
      </c>
      <c r="M45" s="80">
        <v>0</v>
      </c>
      <c r="N45" s="80">
        <f>L45*M45</f>
        <v>0</v>
      </c>
      <c r="O45" s="80"/>
      <c r="P45" s="270">
        <f>N45-H45</f>
        <v>-72</v>
      </c>
    </row>
    <row r="46" spans="1:16" s="14" customFormat="1" ht="30" x14ac:dyDescent="0.25">
      <c r="A46" s="225" t="s">
        <v>104</v>
      </c>
      <c r="B46" s="141" t="s">
        <v>195</v>
      </c>
      <c r="C46" s="355" t="s">
        <v>226</v>
      </c>
      <c r="D46" s="62">
        <v>1</v>
      </c>
      <c r="E46" s="62"/>
      <c r="F46" s="62"/>
      <c r="G46" s="64">
        <v>80</v>
      </c>
      <c r="H46" s="177">
        <f>G46</f>
        <v>80</v>
      </c>
      <c r="I46" s="20"/>
      <c r="J46" s="78">
        <v>1</v>
      </c>
      <c r="K46" s="78"/>
      <c r="L46" s="78"/>
      <c r="M46" s="80">
        <v>0</v>
      </c>
      <c r="N46" s="80">
        <f>J46*M46</f>
        <v>0</v>
      </c>
      <c r="O46" s="80"/>
      <c r="P46" s="270">
        <f t="shared" si="1"/>
        <v>-80</v>
      </c>
    </row>
    <row r="47" spans="1:16" s="14" customFormat="1" ht="30" x14ac:dyDescent="0.25">
      <c r="A47" s="225" t="s">
        <v>105</v>
      </c>
      <c r="B47" s="142" t="s">
        <v>199</v>
      </c>
      <c r="C47" s="356" t="s">
        <v>226</v>
      </c>
      <c r="D47" s="62">
        <v>1</v>
      </c>
      <c r="E47" s="62"/>
      <c r="F47" s="62"/>
      <c r="G47" s="64">
        <v>100</v>
      </c>
      <c r="H47" s="177">
        <f>D47*G47</f>
        <v>100</v>
      </c>
      <c r="I47" s="20"/>
      <c r="J47" s="78">
        <v>1</v>
      </c>
      <c r="K47" s="78"/>
      <c r="L47" s="78"/>
      <c r="M47" s="80">
        <v>0</v>
      </c>
      <c r="N47" s="80">
        <f>J47*M47</f>
        <v>0</v>
      </c>
      <c r="O47" s="80"/>
      <c r="P47" s="270">
        <f t="shared" si="1"/>
        <v>-100</v>
      </c>
    </row>
    <row r="48" spans="1:16" s="14" customFormat="1" x14ac:dyDescent="0.25">
      <c r="A48" s="225" t="s">
        <v>106</v>
      </c>
      <c r="B48" s="142" t="s">
        <v>73</v>
      </c>
      <c r="C48" s="356" t="s">
        <v>226</v>
      </c>
      <c r="D48" s="62"/>
      <c r="E48" s="62"/>
      <c r="F48" s="62">
        <v>1</v>
      </c>
      <c r="G48" s="64">
        <v>24</v>
      </c>
      <c r="H48" s="177">
        <f>F48*G48</f>
        <v>24</v>
      </c>
      <c r="I48" s="20"/>
      <c r="J48" s="78"/>
      <c r="K48" s="78"/>
      <c r="L48" s="78">
        <v>1</v>
      </c>
      <c r="M48" s="80">
        <v>0</v>
      </c>
      <c r="N48" s="80">
        <f>L48*M48</f>
        <v>0</v>
      </c>
      <c r="O48" s="80"/>
      <c r="P48" s="270">
        <f t="shared" si="1"/>
        <v>-24</v>
      </c>
    </row>
    <row r="49" spans="1:16" s="14" customFormat="1" ht="30" x14ac:dyDescent="0.25">
      <c r="A49" s="225" t="s">
        <v>135</v>
      </c>
      <c r="B49" s="142" t="s">
        <v>197</v>
      </c>
      <c r="C49" s="356" t="s">
        <v>226</v>
      </c>
      <c r="D49" s="62">
        <v>1</v>
      </c>
      <c r="E49" s="62"/>
      <c r="F49" s="62"/>
      <c r="G49" s="64">
        <v>80</v>
      </c>
      <c r="H49" s="177">
        <f>D49*G49</f>
        <v>80</v>
      </c>
      <c r="I49" s="20"/>
      <c r="J49" s="78">
        <v>1</v>
      </c>
      <c r="K49" s="78"/>
      <c r="L49" s="78"/>
      <c r="M49" s="80">
        <v>0</v>
      </c>
      <c r="N49" s="80">
        <f>J49*M49</f>
        <v>0</v>
      </c>
      <c r="O49" s="80"/>
      <c r="P49" s="270">
        <f t="shared" si="1"/>
        <v>-80</v>
      </c>
    </row>
    <row r="50" spans="1:16" s="14" customFormat="1" ht="30" x14ac:dyDescent="0.25">
      <c r="A50" s="225" t="s">
        <v>136</v>
      </c>
      <c r="B50" s="142" t="s">
        <v>198</v>
      </c>
      <c r="C50" s="356" t="s">
        <v>226</v>
      </c>
      <c r="D50" s="62">
        <v>1</v>
      </c>
      <c r="E50" s="62"/>
      <c r="F50" s="62"/>
      <c r="G50" s="64">
        <v>80</v>
      </c>
      <c r="H50" s="177">
        <f>D50*G50</f>
        <v>80</v>
      </c>
      <c r="I50" s="20"/>
      <c r="J50" s="78">
        <v>1</v>
      </c>
      <c r="K50" s="78"/>
      <c r="L50" s="78"/>
      <c r="M50" s="80">
        <v>0</v>
      </c>
      <c r="N50" s="80">
        <f>J50*M50</f>
        <v>0</v>
      </c>
      <c r="O50" s="80"/>
      <c r="P50" s="270">
        <f t="shared" si="1"/>
        <v>-80</v>
      </c>
    </row>
    <row r="51" spans="1:16" s="14" customFormat="1" ht="30" x14ac:dyDescent="0.25">
      <c r="A51" s="225" t="s">
        <v>137</v>
      </c>
      <c r="B51" s="142" t="s">
        <v>196</v>
      </c>
      <c r="C51" s="356" t="s">
        <v>226</v>
      </c>
      <c r="D51" s="62">
        <v>1</v>
      </c>
      <c r="E51" s="62"/>
      <c r="F51" s="62"/>
      <c r="G51" s="64">
        <v>120</v>
      </c>
      <c r="H51" s="177">
        <f>D51*G51</f>
        <v>120</v>
      </c>
      <c r="I51" s="20"/>
      <c r="J51" s="78">
        <v>1</v>
      </c>
      <c r="K51" s="78"/>
      <c r="L51" s="78"/>
      <c r="M51" s="80">
        <v>0</v>
      </c>
      <c r="N51" s="80">
        <f>J51*M51</f>
        <v>0</v>
      </c>
      <c r="O51" s="80"/>
      <c r="P51" s="270">
        <f t="shared" si="1"/>
        <v>-120</v>
      </c>
    </row>
    <row r="52" spans="1:16" s="14" customFormat="1" ht="30" x14ac:dyDescent="0.25">
      <c r="A52" s="225" t="s">
        <v>138</v>
      </c>
      <c r="B52" s="142" t="s">
        <v>229</v>
      </c>
      <c r="C52" s="356" t="s">
        <v>226</v>
      </c>
      <c r="D52" s="62">
        <v>1</v>
      </c>
      <c r="E52" s="62"/>
      <c r="F52" s="62"/>
      <c r="G52" s="64">
        <v>100</v>
      </c>
      <c r="H52" s="177">
        <f>D52*G52</f>
        <v>100</v>
      </c>
      <c r="I52" s="20"/>
      <c r="J52" s="78">
        <v>1</v>
      </c>
      <c r="K52" s="78"/>
      <c r="L52" s="78"/>
      <c r="M52" s="80">
        <v>0</v>
      </c>
      <c r="N52" s="80">
        <f>J52*M52</f>
        <v>0</v>
      </c>
      <c r="O52" s="80"/>
      <c r="P52" s="270">
        <f t="shared" si="1"/>
        <v>-100</v>
      </c>
    </row>
    <row r="53" spans="1:16" s="14" customFormat="1" x14ac:dyDescent="0.25">
      <c r="A53" s="225" t="s">
        <v>139</v>
      </c>
      <c r="B53" s="143" t="s">
        <v>201</v>
      </c>
      <c r="C53" s="357" t="s">
        <v>226</v>
      </c>
      <c r="D53" s="62"/>
      <c r="E53" s="62">
        <v>1</v>
      </c>
      <c r="F53" s="62"/>
      <c r="G53" s="64">
        <v>45</v>
      </c>
      <c r="H53" s="177">
        <f>E53*G53</f>
        <v>45</v>
      </c>
      <c r="I53" s="20"/>
      <c r="J53" s="78">
        <v>1</v>
      </c>
      <c r="K53" s="78"/>
      <c r="L53" s="78"/>
      <c r="M53" s="80">
        <v>0</v>
      </c>
      <c r="N53" s="80">
        <v>0</v>
      </c>
      <c r="O53" s="80"/>
      <c r="P53" s="270">
        <f>N53-H53</f>
        <v>-45</v>
      </c>
    </row>
    <row r="54" spans="1:16" s="14" customFormat="1" x14ac:dyDescent="0.25">
      <c r="A54" s="225" t="s">
        <v>140</v>
      </c>
      <c r="B54" s="143" t="s">
        <v>202</v>
      </c>
      <c r="C54" s="357" t="s">
        <v>226</v>
      </c>
      <c r="D54" s="62"/>
      <c r="E54" s="62">
        <v>1</v>
      </c>
      <c r="F54" s="62"/>
      <c r="G54" s="64">
        <v>20</v>
      </c>
      <c r="H54" s="177">
        <f>E54*G54</f>
        <v>20</v>
      </c>
      <c r="I54" s="20"/>
      <c r="J54" s="78">
        <v>1</v>
      </c>
      <c r="K54" s="78"/>
      <c r="L54" s="78"/>
      <c r="M54" s="80">
        <v>0</v>
      </c>
      <c r="N54" s="80">
        <f>J54*M54</f>
        <v>0</v>
      </c>
      <c r="O54" s="80"/>
      <c r="P54" s="270">
        <f>N54-H54</f>
        <v>-20</v>
      </c>
    </row>
    <row r="55" spans="1:16" s="14" customFormat="1" x14ac:dyDescent="0.25">
      <c r="A55" s="225" t="s">
        <v>141</v>
      </c>
      <c r="B55" s="143" t="s">
        <v>203</v>
      </c>
      <c r="C55" s="357" t="s">
        <v>226</v>
      </c>
      <c r="D55" s="62"/>
      <c r="E55" s="62">
        <v>1</v>
      </c>
      <c r="F55" s="62"/>
      <c r="G55" s="64">
        <v>10</v>
      </c>
      <c r="H55" s="177">
        <f>E55*G55</f>
        <v>10</v>
      </c>
      <c r="I55" s="20"/>
      <c r="J55" s="78">
        <v>1</v>
      </c>
      <c r="K55" s="78"/>
      <c r="L55" s="78"/>
      <c r="M55" s="80">
        <v>0</v>
      </c>
      <c r="N55" s="80">
        <f>J55*M55</f>
        <v>0</v>
      </c>
      <c r="O55" s="80"/>
      <c r="P55" s="270">
        <f>N55-H55</f>
        <v>-10</v>
      </c>
    </row>
    <row r="56" spans="1:16" s="14" customFormat="1" x14ac:dyDescent="0.25">
      <c r="A56" s="225" t="s">
        <v>142</v>
      </c>
      <c r="B56" s="24" t="s">
        <v>160</v>
      </c>
      <c r="C56" s="375" t="s">
        <v>223</v>
      </c>
      <c r="D56" s="62">
        <v>1</v>
      </c>
      <c r="E56" s="62"/>
      <c r="F56" s="62"/>
      <c r="G56" s="64">
        <v>120</v>
      </c>
      <c r="H56" s="177">
        <f>D56*G56</f>
        <v>120</v>
      </c>
      <c r="I56" s="20"/>
      <c r="J56" s="78"/>
      <c r="K56" s="78"/>
      <c r="L56" s="78"/>
      <c r="M56" s="80">
        <v>0</v>
      </c>
      <c r="N56" s="80">
        <v>0</v>
      </c>
      <c r="O56" s="80"/>
      <c r="P56" s="270">
        <f>N56-H56</f>
        <v>-120</v>
      </c>
    </row>
    <row r="57" spans="1:16" s="14" customFormat="1" x14ac:dyDescent="0.25">
      <c r="A57" s="225"/>
      <c r="B57" s="121" t="s">
        <v>159</v>
      </c>
      <c r="C57" s="358"/>
      <c r="D57" s="122"/>
      <c r="E57" s="122"/>
      <c r="F57" s="122"/>
      <c r="G57" s="123"/>
      <c r="H57" s="179"/>
      <c r="I57" s="124"/>
      <c r="J57" s="125"/>
      <c r="K57" s="125"/>
      <c r="L57" s="125"/>
      <c r="M57" s="126"/>
      <c r="N57" s="126"/>
      <c r="O57" s="126"/>
      <c r="P57" s="273"/>
    </row>
    <row r="58" spans="1:16" s="14" customFormat="1" x14ac:dyDescent="0.25">
      <c r="A58" s="225" t="s">
        <v>152</v>
      </c>
      <c r="B58" s="24" t="s">
        <v>178</v>
      </c>
      <c r="C58" s="347" t="s">
        <v>223</v>
      </c>
      <c r="D58" s="62">
        <v>1</v>
      </c>
      <c r="E58" s="62"/>
      <c r="F58" s="62"/>
      <c r="G58" s="64">
        <v>80</v>
      </c>
      <c r="H58" s="177">
        <f>D58*G58</f>
        <v>80</v>
      </c>
      <c r="I58" s="20"/>
      <c r="J58" s="78">
        <v>1</v>
      </c>
      <c r="K58" s="78"/>
      <c r="L58" s="78"/>
      <c r="M58" s="80">
        <v>0</v>
      </c>
      <c r="N58" s="80">
        <f>J58*M58</f>
        <v>0</v>
      </c>
      <c r="O58" s="80"/>
      <c r="P58" s="270">
        <f>N58-H58</f>
        <v>-80</v>
      </c>
    </row>
    <row r="59" spans="1:16" s="14" customFormat="1" x14ac:dyDescent="0.25">
      <c r="A59" s="225" t="s">
        <v>153</v>
      </c>
      <c r="B59" s="24" t="s">
        <v>179</v>
      </c>
      <c r="C59" s="347" t="s">
        <v>223</v>
      </c>
      <c r="D59" s="62"/>
      <c r="E59" s="62"/>
      <c r="F59" s="62">
        <v>1</v>
      </c>
      <c r="G59" s="64">
        <v>24</v>
      </c>
      <c r="H59" s="177">
        <f>F59*G59</f>
        <v>24</v>
      </c>
      <c r="I59" s="20"/>
      <c r="J59" s="78"/>
      <c r="K59" s="78"/>
      <c r="L59" s="78">
        <v>1</v>
      </c>
      <c r="M59" s="80">
        <v>0</v>
      </c>
      <c r="N59" s="80">
        <f>L59*M59</f>
        <v>0</v>
      </c>
      <c r="O59" s="80"/>
      <c r="P59" s="270">
        <f>N59-H59</f>
        <v>-24</v>
      </c>
    </row>
    <row r="60" spans="1:16" s="14" customFormat="1" x14ac:dyDescent="0.25">
      <c r="A60" s="225" t="s">
        <v>154</v>
      </c>
      <c r="B60" s="24" t="s">
        <v>180</v>
      </c>
      <c r="C60" s="347" t="s">
        <v>223</v>
      </c>
      <c r="D60" s="62">
        <v>1</v>
      </c>
      <c r="E60" s="62"/>
      <c r="F60" s="62"/>
      <c r="G60" s="64">
        <v>156.68</v>
      </c>
      <c r="H60" s="177">
        <f>D60*G60</f>
        <v>156.68</v>
      </c>
      <c r="I60" s="20"/>
      <c r="J60" s="78">
        <v>1</v>
      </c>
      <c r="K60" s="78"/>
      <c r="L60" s="78"/>
      <c r="M60" s="80">
        <v>0</v>
      </c>
      <c r="N60" s="80">
        <f>J60*M60</f>
        <v>0</v>
      </c>
      <c r="O60" s="80"/>
      <c r="P60" s="270">
        <f>N60-H60</f>
        <v>-156.68</v>
      </c>
    </row>
    <row r="61" spans="1:16" s="16" customFormat="1" x14ac:dyDescent="0.25">
      <c r="A61" s="225"/>
      <c r="B61" s="127" t="s">
        <v>143</v>
      </c>
      <c r="C61" s="359"/>
      <c r="D61" s="128"/>
      <c r="E61" s="128"/>
      <c r="F61" s="128"/>
      <c r="G61" s="128"/>
      <c r="H61" s="180"/>
      <c r="I61" s="129"/>
      <c r="J61" s="274"/>
      <c r="K61" s="274"/>
      <c r="L61" s="274"/>
      <c r="M61" s="275"/>
      <c r="N61" s="276"/>
      <c r="O61" s="277"/>
      <c r="P61" s="278"/>
    </row>
    <row r="62" spans="1:16" s="16" customFormat="1" x14ac:dyDescent="0.25">
      <c r="A62" s="225" t="s">
        <v>155</v>
      </c>
      <c r="B62" s="24" t="s">
        <v>183</v>
      </c>
      <c r="C62" s="347" t="s">
        <v>223</v>
      </c>
      <c r="D62" s="63"/>
      <c r="E62" s="63">
        <v>1</v>
      </c>
      <c r="F62" s="63"/>
      <c r="G62" s="376">
        <v>1028</v>
      </c>
      <c r="H62" s="181">
        <v>1028</v>
      </c>
      <c r="I62" s="130"/>
      <c r="J62" s="79"/>
      <c r="K62" s="79"/>
      <c r="L62" s="79"/>
      <c r="M62" s="279">
        <v>0</v>
      </c>
      <c r="N62" s="279">
        <f t="shared" ref="N62:N67" si="3">M62</f>
        <v>0</v>
      </c>
      <c r="O62" s="280"/>
      <c r="P62" s="270">
        <f t="shared" ref="P62:P67" si="4">N62-H62</f>
        <v>-1028</v>
      </c>
    </row>
    <row r="63" spans="1:16" s="16" customFormat="1" x14ac:dyDescent="0.25">
      <c r="A63" s="225" t="s">
        <v>156</v>
      </c>
      <c r="B63" s="24" t="s">
        <v>173</v>
      </c>
      <c r="C63" s="347" t="s">
        <v>223</v>
      </c>
      <c r="D63" s="63"/>
      <c r="E63" s="63">
        <v>1</v>
      </c>
      <c r="F63" s="63"/>
      <c r="G63" s="376">
        <v>52</v>
      </c>
      <c r="H63" s="181">
        <v>52</v>
      </c>
      <c r="I63" s="130"/>
      <c r="J63" s="79"/>
      <c r="K63" s="79"/>
      <c r="L63" s="79"/>
      <c r="M63" s="279">
        <v>0</v>
      </c>
      <c r="N63" s="279">
        <f t="shared" si="3"/>
        <v>0</v>
      </c>
      <c r="O63" s="280"/>
      <c r="P63" s="270">
        <f t="shared" si="4"/>
        <v>-52</v>
      </c>
    </row>
    <row r="64" spans="1:16" s="16" customFormat="1" x14ac:dyDescent="0.25">
      <c r="A64" s="225" t="s">
        <v>161</v>
      </c>
      <c r="B64" s="24" t="s">
        <v>174</v>
      </c>
      <c r="C64" s="347" t="s">
        <v>223</v>
      </c>
      <c r="D64" s="63"/>
      <c r="E64" s="63">
        <v>2</v>
      </c>
      <c r="F64" s="63"/>
      <c r="G64" s="376">
        <v>22</v>
      </c>
      <c r="H64" s="181">
        <f t="shared" ref="H64:H67" si="5">G64</f>
        <v>22</v>
      </c>
      <c r="I64" s="130"/>
      <c r="J64" s="79"/>
      <c r="K64" s="79"/>
      <c r="L64" s="79"/>
      <c r="M64" s="279">
        <v>0</v>
      </c>
      <c r="N64" s="279">
        <f t="shared" si="3"/>
        <v>0</v>
      </c>
      <c r="O64" s="280"/>
      <c r="P64" s="270">
        <f t="shared" si="4"/>
        <v>-22</v>
      </c>
    </row>
    <row r="65" spans="1:17" s="16" customFormat="1" x14ac:dyDescent="0.25">
      <c r="A65" s="225" t="s">
        <v>162</v>
      </c>
      <c r="B65" s="24" t="s">
        <v>175</v>
      </c>
      <c r="C65" s="347" t="s">
        <v>223</v>
      </c>
      <c r="D65" s="63"/>
      <c r="E65" s="63">
        <v>1</v>
      </c>
      <c r="F65" s="63"/>
      <c r="G65" s="376">
        <v>4</v>
      </c>
      <c r="H65" s="181">
        <f t="shared" si="5"/>
        <v>4</v>
      </c>
      <c r="I65" s="130"/>
      <c r="J65" s="79"/>
      <c r="K65" s="79"/>
      <c r="L65" s="79"/>
      <c r="M65" s="279">
        <v>0</v>
      </c>
      <c r="N65" s="279">
        <f t="shared" si="3"/>
        <v>0</v>
      </c>
      <c r="O65" s="280"/>
      <c r="P65" s="270">
        <f t="shared" si="4"/>
        <v>-4</v>
      </c>
    </row>
    <row r="66" spans="1:17" s="16" customFormat="1" x14ac:dyDescent="0.25">
      <c r="A66" s="225" t="s">
        <v>163</v>
      </c>
      <c r="B66" s="24" t="s">
        <v>176</v>
      </c>
      <c r="C66" s="347" t="s">
        <v>223</v>
      </c>
      <c r="D66" s="63"/>
      <c r="E66" s="63"/>
      <c r="F66" s="63">
        <v>1</v>
      </c>
      <c r="G66" s="376">
        <v>39</v>
      </c>
      <c r="H66" s="181">
        <v>39</v>
      </c>
      <c r="I66" s="130"/>
      <c r="J66" s="79"/>
      <c r="K66" s="79"/>
      <c r="L66" s="79"/>
      <c r="M66" s="279">
        <v>0</v>
      </c>
      <c r="N66" s="279">
        <f t="shared" si="3"/>
        <v>0</v>
      </c>
      <c r="O66" s="280"/>
      <c r="P66" s="270">
        <f t="shared" si="4"/>
        <v>-39</v>
      </c>
    </row>
    <row r="67" spans="1:17" s="16" customFormat="1" x14ac:dyDescent="0.25">
      <c r="A67" s="225" t="s">
        <v>230</v>
      </c>
      <c r="B67" s="24" t="s">
        <v>177</v>
      </c>
      <c r="C67" s="347" t="s">
        <v>223</v>
      </c>
      <c r="D67" s="63"/>
      <c r="E67" s="63">
        <v>1</v>
      </c>
      <c r="F67" s="63"/>
      <c r="G67" s="376">
        <v>15</v>
      </c>
      <c r="H67" s="181">
        <f t="shared" si="5"/>
        <v>15</v>
      </c>
      <c r="I67" s="130"/>
      <c r="J67" s="79"/>
      <c r="K67" s="79"/>
      <c r="L67" s="79"/>
      <c r="M67" s="279">
        <v>0</v>
      </c>
      <c r="N67" s="279">
        <f t="shared" si="3"/>
        <v>0</v>
      </c>
      <c r="O67" s="280"/>
      <c r="P67" s="270">
        <f t="shared" si="4"/>
        <v>-15</v>
      </c>
    </row>
    <row r="68" spans="1:17" s="169" customFormat="1" ht="27.75" customHeight="1" x14ac:dyDescent="0.25">
      <c r="A68" s="165"/>
      <c r="B68" s="166" t="s">
        <v>120</v>
      </c>
      <c r="C68" s="360"/>
      <c r="D68" s="167"/>
      <c r="E68" s="167"/>
      <c r="F68" s="167"/>
      <c r="G68" s="167"/>
      <c r="H68" s="182">
        <f>SUM(H10:H67)</f>
        <v>4155.68</v>
      </c>
      <c r="I68" s="168">
        <f>H68/H106</f>
        <v>0.57145371638531817</v>
      </c>
      <c r="J68" s="281">
        <f>SUM(J18:J55)</f>
        <v>24</v>
      </c>
      <c r="K68" s="281">
        <f>SUM(K18:K55)</f>
        <v>1</v>
      </c>
      <c r="L68" s="281">
        <f>SUM(L18:L55)</f>
        <v>13</v>
      </c>
      <c r="M68" s="282"/>
      <c r="N68" s="283">
        <f>SUM(N10:N67)</f>
        <v>0</v>
      </c>
      <c r="O68" s="284" t="e">
        <f>N68/N106</f>
        <v>#DIV/0!</v>
      </c>
      <c r="P68" s="285">
        <f>SUM(P10:P67)</f>
        <v>-4155.68</v>
      </c>
      <c r="Q68" s="236"/>
    </row>
    <row r="69" spans="1:17" s="16" customFormat="1" x14ac:dyDescent="0.25">
      <c r="A69" s="223"/>
      <c r="B69" s="90"/>
      <c r="C69" s="351"/>
      <c r="D69" s="65"/>
      <c r="E69" s="65"/>
      <c r="F69" s="65"/>
      <c r="G69" s="65"/>
      <c r="H69" s="183"/>
      <c r="I69" s="85"/>
      <c r="J69" s="286"/>
      <c r="K69" s="287"/>
      <c r="L69" s="287"/>
      <c r="M69" s="288"/>
      <c r="N69" s="289"/>
      <c r="O69" s="290"/>
      <c r="P69" s="291"/>
    </row>
    <row r="70" spans="1:17" s="136" customFormat="1" ht="33.75" customHeight="1" x14ac:dyDescent="0.25">
      <c r="A70" s="131" t="s">
        <v>117</v>
      </c>
      <c r="B70" s="132" t="s">
        <v>29</v>
      </c>
      <c r="C70" s="361"/>
      <c r="D70" s="133"/>
      <c r="E70" s="134"/>
      <c r="F70" s="133"/>
      <c r="G70" s="134"/>
      <c r="H70" s="184">
        <f>H102</f>
        <v>1666.44</v>
      </c>
      <c r="I70" s="135"/>
      <c r="J70" s="292"/>
      <c r="K70" s="293"/>
      <c r="L70" s="294"/>
      <c r="M70" s="295"/>
      <c r="N70" s="295">
        <f>N102</f>
        <v>0</v>
      </c>
      <c r="O70" s="296"/>
      <c r="P70" s="297">
        <f>P102</f>
        <v>-1666.44</v>
      </c>
    </row>
    <row r="71" spans="1:17" s="14" customFormat="1" x14ac:dyDescent="0.25">
      <c r="A71" s="225" t="s">
        <v>107</v>
      </c>
      <c r="B71" s="24" t="s">
        <v>77</v>
      </c>
      <c r="C71" s="347" t="s">
        <v>223</v>
      </c>
      <c r="D71" s="64">
        <f>19*28</f>
        <v>532</v>
      </c>
      <c r="E71" s="64">
        <v>0.4</v>
      </c>
      <c r="F71" s="66" t="s">
        <v>78</v>
      </c>
      <c r="G71" s="64"/>
      <c r="H71" s="177">
        <f>D71*E71</f>
        <v>212.8</v>
      </c>
      <c r="I71" s="25"/>
      <c r="J71" s="81"/>
      <c r="K71" s="81"/>
      <c r="L71" s="81"/>
      <c r="M71" s="80">
        <v>0</v>
      </c>
      <c r="N71" s="80">
        <v>0</v>
      </c>
      <c r="O71" s="298"/>
      <c r="P71" s="270">
        <f>N71-H71</f>
        <v>-212.8</v>
      </c>
    </row>
    <row r="72" spans="1:17" s="14" customFormat="1" x14ac:dyDescent="0.25">
      <c r="A72" s="225" t="s">
        <v>108</v>
      </c>
      <c r="B72" s="24" t="s">
        <v>149</v>
      </c>
      <c r="C72" s="347" t="s">
        <v>223</v>
      </c>
      <c r="D72" s="64">
        <v>532</v>
      </c>
      <c r="E72" s="64">
        <v>0.2</v>
      </c>
      <c r="F72" s="66" t="s">
        <v>78</v>
      </c>
      <c r="G72" s="64"/>
      <c r="H72" s="177">
        <f>D72*E72</f>
        <v>106.4</v>
      </c>
      <c r="I72" s="25"/>
      <c r="J72" s="81"/>
      <c r="K72" s="81"/>
      <c r="L72" s="81"/>
      <c r="M72" s="80">
        <v>0</v>
      </c>
      <c r="N72" s="80">
        <v>0</v>
      </c>
      <c r="O72" s="298"/>
      <c r="P72" s="270">
        <f>N72-H72</f>
        <v>-106.4</v>
      </c>
    </row>
    <row r="73" spans="1:17" s="14" customFormat="1" ht="30" x14ac:dyDescent="0.25">
      <c r="A73" s="225" t="s">
        <v>109</v>
      </c>
      <c r="B73" s="89" t="s">
        <v>170</v>
      </c>
      <c r="C73" s="348" t="s">
        <v>223</v>
      </c>
      <c r="D73" s="64">
        <v>532</v>
      </c>
      <c r="E73" s="64">
        <v>0.32</v>
      </c>
      <c r="F73" s="66" t="s">
        <v>78</v>
      </c>
      <c r="G73" s="64"/>
      <c r="H73" s="177">
        <f>D73*E73</f>
        <v>170.24</v>
      </c>
      <c r="I73" s="25"/>
      <c r="J73" s="81"/>
      <c r="K73" s="81"/>
      <c r="L73" s="81"/>
      <c r="M73" s="80">
        <v>0</v>
      </c>
      <c r="N73" s="80">
        <v>0</v>
      </c>
      <c r="O73" s="298"/>
      <c r="P73" s="270">
        <f>N73-H73</f>
        <v>-170.24</v>
      </c>
    </row>
    <row r="74" spans="1:17" s="14" customFormat="1" ht="30" x14ac:dyDescent="0.25">
      <c r="A74" s="225" t="s">
        <v>110</v>
      </c>
      <c r="B74" s="146" t="s">
        <v>211</v>
      </c>
      <c r="C74" s="362" t="s">
        <v>225</v>
      </c>
      <c r="D74" s="64"/>
      <c r="E74" s="64"/>
      <c r="F74" s="66"/>
      <c r="G74" s="64"/>
      <c r="H74" s="177">
        <v>40</v>
      </c>
      <c r="I74" s="25"/>
      <c r="J74" s="81"/>
      <c r="K74" s="81"/>
      <c r="L74" s="81"/>
      <c r="M74" s="80">
        <v>0</v>
      </c>
      <c r="N74" s="80">
        <f>M74</f>
        <v>0</v>
      </c>
      <c r="O74" s="298"/>
      <c r="P74" s="270">
        <f>N74-H74</f>
        <v>-40</v>
      </c>
    </row>
    <row r="75" spans="1:17" s="14" customFormat="1" x14ac:dyDescent="0.25">
      <c r="A75" s="225"/>
      <c r="B75" s="91" t="s">
        <v>79</v>
      </c>
      <c r="C75" s="363"/>
      <c r="D75" s="72"/>
      <c r="E75" s="73"/>
      <c r="F75" s="72"/>
      <c r="G75" s="73"/>
      <c r="H75" s="185"/>
      <c r="I75" s="74"/>
      <c r="J75" s="299"/>
      <c r="K75" s="300"/>
      <c r="L75" s="299"/>
      <c r="M75" s="82"/>
      <c r="N75" s="82"/>
      <c r="O75" s="301"/>
      <c r="P75" s="302"/>
    </row>
    <row r="76" spans="1:17" s="14" customFormat="1" x14ac:dyDescent="0.25">
      <c r="A76" s="225" t="s">
        <v>111</v>
      </c>
      <c r="B76" s="24" t="s">
        <v>80</v>
      </c>
      <c r="C76" s="347" t="s">
        <v>227</v>
      </c>
      <c r="D76" s="62"/>
      <c r="E76" s="64"/>
      <c r="F76" s="62"/>
      <c r="G76" s="64"/>
      <c r="H76" s="177">
        <v>20</v>
      </c>
      <c r="I76" s="25"/>
      <c r="J76" s="78"/>
      <c r="K76" s="81"/>
      <c r="L76" s="78"/>
      <c r="M76" s="80">
        <v>0</v>
      </c>
      <c r="N76" s="80">
        <v>0</v>
      </c>
      <c r="O76" s="298"/>
      <c r="P76" s="270">
        <f t="shared" ref="P76:P98" si="6">N76-H76</f>
        <v>-20</v>
      </c>
    </row>
    <row r="77" spans="1:17" s="14" customFormat="1" x14ac:dyDescent="0.25">
      <c r="A77" s="225" t="s">
        <v>112</v>
      </c>
      <c r="B77" s="24" t="s">
        <v>81</v>
      </c>
      <c r="C77" s="347" t="s">
        <v>227</v>
      </c>
      <c r="D77" s="62"/>
      <c r="E77" s="64"/>
      <c r="F77" s="62"/>
      <c r="G77" s="64"/>
      <c r="H77" s="177">
        <v>16</v>
      </c>
      <c r="I77" s="25"/>
      <c r="J77" s="78"/>
      <c r="K77" s="81"/>
      <c r="L77" s="78"/>
      <c r="M77" s="80">
        <v>0</v>
      </c>
      <c r="N77" s="80">
        <v>0</v>
      </c>
      <c r="O77" s="298"/>
      <c r="P77" s="270">
        <f t="shared" si="6"/>
        <v>-16</v>
      </c>
    </row>
    <row r="78" spans="1:17" s="14" customFormat="1" x14ac:dyDescent="0.25">
      <c r="A78" s="225" t="s">
        <v>113</v>
      </c>
      <c r="B78" s="24" t="s">
        <v>82</v>
      </c>
      <c r="C78" s="347" t="s">
        <v>227</v>
      </c>
      <c r="D78" s="62"/>
      <c r="E78" s="64"/>
      <c r="F78" s="62"/>
      <c r="G78" s="64"/>
      <c r="H78" s="177">
        <v>16</v>
      </c>
      <c r="I78" s="25"/>
      <c r="J78" s="78"/>
      <c r="K78" s="81"/>
      <c r="L78" s="78"/>
      <c r="M78" s="80">
        <v>0</v>
      </c>
      <c r="N78" s="80">
        <v>0</v>
      </c>
      <c r="O78" s="298"/>
      <c r="P78" s="270">
        <f t="shared" si="6"/>
        <v>-16</v>
      </c>
    </row>
    <row r="79" spans="1:17" s="14" customFormat="1" x14ac:dyDescent="0.25">
      <c r="A79" s="225" t="s">
        <v>114</v>
      </c>
      <c r="B79" s="24" t="s">
        <v>83</v>
      </c>
      <c r="C79" s="347" t="s">
        <v>227</v>
      </c>
      <c r="D79" s="62"/>
      <c r="E79" s="64"/>
      <c r="F79" s="62"/>
      <c r="G79" s="64"/>
      <c r="H79" s="177">
        <v>16</v>
      </c>
      <c r="I79" s="25"/>
      <c r="J79" s="78"/>
      <c r="K79" s="81"/>
      <c r="L79" s="78"/>
      <c r="M79" s="80">
        <v>0</v>
      </c>
      <c r="N79" s="80">
        <v>0</v>
      </c>
      <c r="O79" s="298"/>
      <c r="P79" s="270">
        <f t="shared" si="6"/>
        <v>-16</v>
      </c>
    </row>
    <row r="80" spans="1:17" s="14" customFormat="1" x14ac:dyDescent="0.25">
      <c r="A80" s="225" t="s">
        <v>115</v>
      </c>
      <c r="B80" s="24" t="s">
        <v>84</v>
      </c>
      <c r="C80" s="347" t="s">
        <v>227</v>
      </c>
      <c r="D80" s="62"/>
      <c r="E80" s="64"/>
      <c r="F80" s="62"/>
      <c r="G80" s="64"/>
      <c r="H80" s="177">
        <v>16</v>
      </c>
      <c r="I80" s="25"/>
      <c r="J80" s="78"/>
      <c r="K80" s="81"/>
      <c r="L80" s="78"/>
      <c r="M80" s="80">
        <v>0</v>
      </c>
      <c r="N80" s="80">
        <v>0</v>
      </c>
      <c r="O80" s="298"/>
      <c r="P80" s="270">
        <f t="shared" si="6"/>
        <v>-16</v>
      </c>
    </row>
    <row r="81" spans="1:16" s="14" customFormat="1" x14ac:dyDescent="0.25">
      <c r="A81" s="225" t="s">
        <v>9</v>
      </c>
      <c r="B81" s="24" t="s">
        <v>85</v>
      </c>
      <c r="C81" s="347" t="s">
        <v>227</v>
      </c>
      <c r="D81" s="62"/>
      <c r="E81" s="64"/>
      <c r="F81" s="62"/>
      <c r="G81" s="64"/>
      <c r="H81" s="177">
        <v>16</v>
      </c>
      <c r="I81" s="25"/>
      <c r="J81" s="78"/>
      <c r="K81" s="81"/>
      <c r="L81" s="78"/>
      <c r="M81" s="80">
        <v>0</v>
      </c>
      <c r="N81" s="80">
        <v>0</v>
      </c>
      <c r="O81" s="298"/>
      <c r="P81" s="270">
        <f t="shared" si="6"/>
        <v>-16</v>
      </c>
    </row>
    <row r="82" spans="1:16" s="14" customFormat="1" x14ac:dyDescent="0.25">
      <c r="A82" s="225" t="s">
        <v>10</v>
      </c>
      <c r="B82" s="24" t="s">
        <v>86</v>
      </c>
      <c r="C82" s="347" t="s">
        <v>227</v>
      </c>
      <c r="D82" s="62"/>
      <c r="E82" s="64"/>
      <c r="F82" s="62"/>
      <c r="G82" s="64"/>
      <c r="H82" s="177">
        <v>90</v>
      </c>
      <c r="I82" s="25"/>
      <c r="J82" s="78"/>
      <c r="K82" s="81"/>
      <c r="L82" s="78"/>
      <c r="M82" s="80">
        <v>0</v>
      </c>
      <c r="N82" s="80">
        <v>0</v>
      </c>
      <c r="O82" s="298"/>
      <c r="P82" s="270">
        <f t="shared" si="6"/>
        <v>-90</v>
      </c>
    </row>
    <row r="83" spans="1:16" s="14" customFormat="1" x14ac:dyDescent="0.25">
      <c r="A83" s="225" t="s">
        <v>30</v>
      </c>
      <c r="B83" s="92" t="s">
        <v>87</v>
      </c>
      <c r="C83" s="364" t="s">
        <v>227</v>
      </c>
      <c r="D83" s="67"/>
      <c r="E83" s="68"/>
      <c r="F83" s="67"/>
      <c r="G83" s="68"/>
      <c r="H83" s="177">
        <v>40</v>
      </c>
      <c r="I83" s="26"/>
      <c r="J83" s="78"/>
      <c r="K83" s="81"/>
      <c r="L83" s="78"/>
      <c r="M83" s="80">
        <v>0</v>
      </c>
      <c r="N83" s="80">
        <v>0</v>
      </c>
      <c r="O83" s="298"/>
      <c r="P83" s="270">
        <f t="shared" si="6"/>
        <v>-40</v>
      </c>
    </row>
    <row r="84" spans="1:16" s="14" customFormat="1" x14ac:dyDescent="0.25">
      <c r="A84" s="225" t="s">
        <v>31</v>
      </c>
      <c r="B84" s="24" t="s">
        <v>88</v>
      </c>
      <c r="C84" s="347" t="s">
        <v>227</v>
      </c>
      <c r="D84" s="67"/>
      <c r="E84" s="68"/>
      <c r="F84" s="67"/>
      <c r="G84" s="68"/>
      <c r="H84" s="177">
        <v>15</v>
      </c>
      <c r="I84" s="26"/>
      <c r="J84" s="78"/>
      <c r="K84" s="81"/>
      <c r="L84" s="78"/>
      <c r="M84" s="80">
        <v>0</v>
      </c>
      <c r="N84" s="80">
        <v>0</v>
      </c>
      <c r="O84" s="298"/>
      <c r="P84" s="270">
        <f t="shared" si="6"/>
        <v>-15</v>
      </c>
    </row>
    <row r="85" spans="1:16" s="14" customFormat="1" x14ac:dyDescent="0.25">
      <c r="A85" s="225" t="s">
        <v>32</v>
      </c>
      <c r="B85" s="24" t="s">
        <v>147</v>
      </c>
      <c r="C85" s="347" t="s">
        <v>227</v>
      </c>
      <c r="D85" s="67"/>
      <c r="E85" s="68"/>
      <c r="F85" s="67"/>
      <c r="G85" s="68"/>
      <c r="H85" s="177">
        <v>16</v>
      </c>
      <c r="I85" s="26"/>
      <c r="J85" s="78"/>
      <c r="K85" s="81"/>
      <c r="L85" s="78"/>
      <c r="M85" s="80">
        <v>0</v>
      </c>
      <c r="N85" s="80">
        <v>0</v>
      </c>
      <c r="O85" s="298"/>
      <c r="P85" s="270">
        <f t="shared" si="6"/>
        <v>-16</v>
      </c>
    </row>
    <row r="86" spans="1:16" s="14" customFormat="1" ht="30" x14ac:dyDescent="0.25">
      <c r="A86" s="225" t="s">
        <v>33</v>
      </c>
      <c r="B86" s="89" t="s">
        <v>214</v>
      </c>
      <c r="C86" s="348" t="s">
        <v>227</v>
      </c>
      <c r="D86" s="67"/>
      <c r="E86" s="68"/>
      <c r="F86" s="67"/>
      <c r="G86" s="68"/>
      <c r="H86" s="177">
        <v>20</v>
      </c>
      <c r="I86" s="26"/>
      <c r="J86" s="78"/>
      <c r="K86" s="81"/>
      <c r="L86" s="78"/>
      <c r="M86" s="80">
        <v>0</v>
      </c>
      <c r="N86" s="80">
        <v>0</v>
      </c>
      <c r="O86" s="298"/>
      <c r="P86" s="270">
        <f t="shared" si="6"/>
        <v>-20</v>
      </c>
    </row>
    <row r="87" spans="1:16" s="14" customFormat="1" x14ac:dyDescent="0.25">
      <c r="A87" s="225" t="s">
        <v>34</v>
      </c>
      <c r="B87" s="24" t="s">
        <v>215</v>
      </c>
      <c r="C87" s="347" t="s">
        <v>227</v>
      </c>
      <c r="D87" s="67"/>
      <c r="E87" s="68"/>
      <c r="F87" s="67"/>
      <c r="G87" s="68"/>
      <c r="H87" s="177">
        <v>16</v>
      </c>
      <c r="I87" s="26"/>
      <c r="J87" s="78"/>
      <c r="K87" s="81"/>
      <c r="L87" s="78"/>
      <c r="M87" s="80">
        <v>0</v>
      </c>
      <c r="N87" s="80">
        <v>0</v>
      </c>
      <c r="O87" s="298"/>
      <c r="P87" s="270">
        <f t="shared" si="6"/>
        <v>-16</v>
      </c>
    </row>
    <row r="88" spans="1:16" s="14" customFormat="1" x14ac:dyDescent="0.25">
      <c r="A88" s="225" t="s">
        <v>35</v>
      </c>
      <c r="B88" s="24" t="s">
        <v>216</v>
      </c>
      <c r="C88" s="347" t="s">
        <v>227</v>
      </c>
      <c r="D88" s="67"/>
      <c r="E88" s="68"/>
      <c r="F88" s="67"/>
      <c r="G88" s="68"/>
      <c r="H88" s="177">
        <v>20</v>
      </c>
      <c r="I88" s="26"/>
      <c r="J88" s="78"/>
      <c r="K88" s="81"/>
      <c r="L88" s="78"/>
      <c r="M88" s="80">
        <v>0</v>
      </c>
      <c r="N88" s="80">
        <v>0</v>
      </c>
      <c r="O88" s="298"/>
      <c r="P88" s="270">
        <f t="shared" si="6"/>
        <v>-20</v>
      </c>
    </row>
    <row r="89" spans="1:16" s="14" customFormat="1" x14ac:dyDescent="0.25">
      <c r="A89" s="225" t="s">
        <v>36</v>
      </c>
      <c r="B89" s="24" t="s">
        <v>217</v>
      </c>
      <c r="C89" s="347" t="s">
        <v>227</v>
      </c>
      <c r="D89" s="67"/>
      <c r="E89" s="68"/>
      <c r="F89" s="67"/>
      <c r="G89" s="68"/>
      <c r="H89" s="177">
        <v>16</v>
      </c>
      <c r="I89" s="26"/>
      <c r="J89" s="78"/>
      <c r="K89" s="81"/>
      <c r="L89" s="78"/>
      <c r="M89" s="80">
        <v>0</v>
      </c>
      <c r="N89" s="80">
        <v>0</v>
      </c>
      <c r="O89" s="298"/>
      <c r="P89" s="270">
        <f t="shared" si="6"/>
        <v>-16</v>
      </c>
    </row>
    <row r="90" spans="1:16" s="14" customFormat="1" x14ac:dyDescent="0.25">
      <c r="A90" s="225" t="s">
        <v>37</v>
      </c>
      <c r="B90" s="24" t="s">
        <v>148</v>
      </c>
      <c r="C90" s="347" t="s">
        <v>227</v>
      </c>
      <c r="D90" s="67"/>
      <c r="E90" s="68"/>
      <c r="F90" s="67"/>
      <c r="G90" s="68"/>
      <c r="H90" s="177">
        <v>20</v>
      </c>
      <c r="I90" s="26"/>
      <c r="J90" s="78"/>
      <c r="K90" s="81"/>
      <c r="L90" s="78"/>
      <c r="M90" s="80">
        <v>0</v>
      </c>
      <c r="N90" s="80">
        <v>0</v>
      </c>
      <c r="O90" s="298"/>
      <c r="P90" s="270">
        <f t="shared" si="6"/>
        <v>-20</v>
      </c>
    </row>
    <row r="91" spans="1:16" s="14" customFormat="1" x14ac:dyDescent="0.25">
      <c r="A91" s="225" t="s">
        <v>45</v>
      </c>
      <c r="B91" s="24" t="s">
        <v>89</v>
      </c>
      <c r="C91" s="347" t="s">
        <v>227</v>
      </c>
      <c r="D91" s="62"/>
      <c r="E91" s="64"/>
      <c r="F91" s="62"/>
      <c r="G91" s="64"/>
      <c r="H91" s="177">
        <v>24</v>
      </c>
      <c r="I91" s="26"/>
      <c r="J91" s="78"/>
      <c r="K91" s="81"/>
      <c r="L91" s="78"/>
      <c r="M91" s="80">
        <v>0</v>
      </c>
      <c r="N91" s="80">
        <v>0</v>
      </c>
      <c r="O91" s="298"/>
      <c r="P91" s="270">
        <f t="shared" si="6"/>
        <v>-24</v>
      </c>
    </row>
    <row r="92" spans="1:16" s="14" customFormat="1" x14ac:dyDescent="0.25">
      <c r="A92" s="225" t="s">
        <v>46</v>
      </c>
      <c r="B92" s="24" t="s">
        <v>90</v>
      </c>
      <c r="C92" s="347" t="s">
        <v>227</v>
      </c>
      <c r="D92" s="62"/>
      <c r="E92" s="64"/>
      <c r="F92" s="62"/>
      <c r="G92" s="64"/>
      <c r="H92" s="177">
        <v>20</v>
      </c>
      <c r="I92" s="26"/>
      <c r="J92" s="78"/>
      <c r="K92" s="81"/>
      <c r="L92" s="78"/>
      <c r="M92" s="80">
        <v>0</v>
      </c>
      <c r="N92" s="80">
        <v>0</v>
      </c>
      <c r="O92" s="298"/>
      <c r="P92" s="270">
        <f t="shared" si="6"/>
        <v>-20</v>
      </c>
    </row>
    <row r="93" spans="1:16" s="14" customFormat="1" x14ac:dyDescent="0.25">
      <c r="A93" s="225" t="s">
        <v>47</v>
      </c>
      <c r="B93" s="24" t="s">
        <v>213</v>
      </c>
      <c r="C93" s="347" t="s">
        <v>227</v>
      </c>
      <c r="D93" s="62"/>
      <c r="E93" s="64"/>
      <c r="F93" s="62"/>
      <c r="G93" s="64"/>
      <c r="H93" s="177">
        <v>85</v>
      </c>
      <c r="I93" s="26"/>
      <c r="J93" s="78"/>
      <c r="K93" s="81"/>
      <c r="L93" s="78"/>
      <c r="M93" s="80">
        <v>0</v>
      </c>
      <c r="N93" s="80">
        <v>0</v>
      </c>
      <c r="O93" s="298"/>
      <c r="P93" s="270">
        <f t="shared" si="6"/>
        <v>-85</v>
      </c>
    </row>
    <row r="94" spans="1:16" s="14" customFormat="1" x14ac:dyDescent="0.25">
      <c r="A94" s="225" t="s">
        <v>116</v>
      </c>
      <c r="B94" s="24" t="s">
        <v>91</v>
      </c>
      <c r="C94" s="347" t="s">
        <v>227</v>
      </c>
      <c r="D94" s="62"/>
      <c r="E94" s="64"/>
      <c r="F94" s="62"/>
      <c r="G94" s="64"/>
      <c r="H94" s="177">
        <v>20</v>
      </c>
      <c r="I94" s="26"/>
      <c r="J94" s="78"/>
      <c r="K94" s="81"/>
      <c r="L94" s="78"/>
      <c r="M94" s="80">
        <v>0</v>
      </c>
      <c r="N94" s="80">
        <v>0</v>
      </c>
      <c r="O94" s="298"/>
      <c r="P94" s="270">
        <f t="shared" si="6"/>
        <v>-20</v>
      </c>
    </row>
    <row r="95" spans="1:16" s="14" customFormat="1" x14ac:dyDescent="0.25">
      <c r="A95" s="225" t="s">
        <v>157</v>
      </c>
      <c r="B95" s="24" t="s">
        <v>92</v>
      </c>
      <c r="C95" s="347" t="s">
        <v>227</v>
      </c>
      <c r="D95" s="67"/>
      <c r="E95" s="68"/>
      <c r="F95" s="67"/>
      <c r="G95" s="68"/>
      <c r="H95" s="177">
        <v>16</v>
      </c>
      <c r="I95" s="26"/>
      <c r="J95" s="78"/>
      <c r="K95" s="81"/>
      <c r="L95" s="78"/>
      <c r="M95" s="80">
        <v>0</v>
      </c>
      <c r="N95" s="80">
        <v>0</v>
      </c>
      <c r="O95" s="298"/>
      <c r="P95" s="270">
        <f t="shared" si="6"/>
        <v>-16</v>
      </c>
    </row>
    <row r="96" spans="1:16" s="14" customFormat="1" x14ac:dyDescent="0.25">
      <c r="A96" s="225" t="s">
        <v>158</v>
      </c>
      <c r="B96" s="24" t="s">
        <v>44</v>
      </c>
      <c r="C96" s="347" t="s">
        <v>227</v>
      </c>
      <c r="D96" s="67"/>
      <c r="E96" s="68"/>
      <c r="F96" s="67"/>
      <c r="G96" s="68"/>
      <c r="H96" s="177">
        <v>20</v>
      </c>
      <c r="I96" s="26"/>
      <c r="J96" s="78"/>
      <c r="K96" s="81"/>
      <c r="L96" s="78"/>
      <c r="M96" s="80">
        <v>0</v>
      </c>
      <c r="N96" s="80">
        <v>0</v>
      </c>
      <c r="O96" s="298"/>
      <c r="P96" s="270">
        <f t="shared" si="6"/>
        <v>-20</v>
      </c>
    </row>
    <row r="97" spans="1:20" s="14" customFormat="1" x14ac:dyDescent="0.25">
      <c r="A97" s="225" t="s">
        <v>218</v>
      </c>
      <c r="B97" s="24" t="s">
        <v>150</v>
      </c>
      <c r="C97" s="347" t="s">
        <v>227</v>
      </c>
      <c r="D97" s="62"/>
      <c r="E97" s="64"/>
      <c r="F97" s="62"/>
      <c r="G97" s="64"/>
      <c r="H97" s="177">
        <v>150</v>
      </c>
      <c r="I97" s="25"/>
      <c r="J97" s="78"/>
      <c r="K97" s="81"/>
      <c r="L97" s="78"/>
      <c r="M97" s="80">
        <v>0</v>
      </c>
      <c r="N97" s="80">
        <v>0</v>
      </c>
      <c r="O97" s="298"/>
      <c r="P97" s="270">
        <f t="shared" si="6"/>
        <v>-150</v>
      </c>
    </row>
    <row r="98" spans="1:20" s="14" customFormat="1" x14ac:dyDescent="0.25">
      <c r="A98" s="225" t="s">
        <v>219</v>
      </c>
      <c r="B98" s="34" t="s">
        <v>144</v>
      </c>
      <c r="C98" s="365" t="s">
        <v>227</v>
      </c>
      <c r="D98" s="69"/>
      <c r="E98" s="70"/>
      <c r="F98" s="69"/>
      <c r="G98" s="70"/>
      <c r="H98" s="186">
        <v>343</v>
      </c>
      <c r="I98" s="27"/>
      <c r="J98" s="303"/>
      <c r="K98" s="304"/>
      <c r="L98" s="303"/>
      <c r="M98" s="83">
        <v>0</v>
      </c>
      <c r="N98" s="83">
        <v>0</v>
      </c>
      <c r="O98" s="305"/>
      <c r="P98" s="270">
        <f t="shared" si="6"/>
        <v>-343</v>
      </c>
    </row>
    <row r="99" spans="1:20" s="14" customFormat="1" x14ac:dyDescent="0.25">
      <c r="A99" s="226"/>
      <c r="B99" s="100" t="s">
        <v>151</v>
      </c>
      <c r="C99" s="366"/>
      <c r="D99" s="101"/>
      <c r="E99" s="102"/>
      <c r="F99" s="103"/>
      <c r="G99" s="102"/>
      <c r="H99" s="187"/>
      <c r="I99" s="104"/>
      <c r="J99" s="306"/>
      <c r="K99" s="307"/>
      <c r="L99" s="308"/>
      <c r="M99" s="105"/>
      <c r="N99" s="309"/>
      <c r="O99" s="310"/>
      <c r="P99" s="311"/>
    </row>
    <row r="100" spans="1:20" s="16" customFormat="1" x14ac:dyDescent="0.25">
      <c r="A100" s="227" t="s">
        <v>220</v>
      </c>
      <c r="B100" s="95" t="s">
        <v>171</v>
      </c>
      <c r="C100" s="367" t="s">
        <v>223</v>
      </c>
      <c r="D100" s="96"/>
      <c r="E100" s="97"/>
      <c r="F100" s="98"/>
      <c r="G100" s="97"/>
      <c r="H100" s="188">
        <v>98</v>
      </c>
      <c r="I100" s="27"/>
      <c r="J100" s="312"/>
      <c r="K100" s="313"/>
      <c r="L100" s="314"/>
      <c r="M100" s="99">
        <v>0</v>
      </c>
      <c r="N100" s="315">
        <v>0</v>
      </c>
      <c r="O100" s="316"/>
      <c r="P100" s="270">
        <f>N100-H100</f>
        <v>-98</v>
      </c>
    </row>
    <row r="101" spans="1:20" s="16" customFormat="1" x14ac:dyDescent="0.25">
      <c r="A101" s="227" t="s">
        <v>221</v>
      </c>
      <c r="B101" s="95" t="s">
        <v>172</v>
      </c>
      <c r="C101" s="367" t="s">
        <v>223</v>
      </c>
      <c r="D101" s="96"/>
      <c r="E101" s="97"/>
      <c r="F101" s="98"/>
      <c r="G101" s="97"/>
      <c r="H101" s="188">
        <v>8</v>
      </c>
      <c r="I101" s="27"/>
      <c r="J101" s="312"/>
      <c r="K101" s="313"/>
      <c r="L101" s="314"/>
      <c r="M101" s="99">
        <v>0</v>
      </c>
      <c r="N101" s="315">
        <v>0</v>
      </c>
      <c r="O101" s="316"/>
      <c r="P101" s="270">
        <f>N101-H101</f>
        <v>-8</v>
      </c>
    </row>
    <row r="102" spans="1:20" s="14" customFormat="1" x14ac:dyDescent="0.25">
      <c r="A102" s="228"/>
      <c r="B102" s="114" t="s">
        <v>146</v>
      </c>
      <c r="C102" s="368"/>
      <c r="D102" s="115"/>
      <c r="E102" s="71"/>
      <c r="F102" s="71"/>
      <c r="G102" s="71"/>
      <c r="H102" s="189">
        <f>SUM(H71:H101)</f>
        <v>1666.44</v>
      </c>
      <c r="I102" s="116">
        <f>H102/H106</f>
        <v>0.2291546344119734</v>
      </c>
      <c r="J102" s="317"/>
      <c r="K102" s="318"/>
      <c r="L102" s="318"/>
      <c r="M102" s="319"/>
      <c r="N102" s="320">
        <f>SUM(N71:N101)</f>
        <v>0</v>
      </c>
      <c r="O102" s="321" t="e">
        <f>N102/N106</f>
        <v>#DIV/0!</v>
      </c>
      <c r="P102" s="322">
        <f>SUM(P71:P101)</f>
        <v>-1666.44</v>
      </c>
    </row>
    <row r="103" spans="1:20" s="16" customFormat="1" x14ac:dyDescent="0.25">
      <c r="A103" s="223"/>
      <c r="B103" s="90"/>
      <c r="C103" s="351"/>
      <c r="D103" s="65"/>
      <c r="E103" s="65"/>
      <c r="F103" s="65"/>
      <c r="G103" s="65"/>
      <c r="H103" s="183"/>
      <c r="I103" s="21"/>
      <c r="J103" s="286"/>
      <c r="K103" s="287"/>
      <c r="L103" s="287"/>
      <c r="M103" s="288"/>
      <c r="N103" s="289"/>
      <c r="O103" s="290"/>
      <c r="P103" s="271"/>
    </row>
    <row r="104" spans="1:20" s="136" customFormat="1" ht="30" customHeight="1" x14ac:dyDescent="0.25">
      <c r="A104" s="231" t="s">
        <v>119</v>
      </c>
      <c r="B104" s="232" t="s">
        <v>118</v>
      </c>
      <c r="C104" s="369"/>
      <c r="D104" s="233"/>
      <c r="E104" s="233"/>
      <c r="F104" s="233"/>
      <c r="G104" s="233"/>
      <c r="H104" s="234">
        <v>1450</v>
      </c>
      <c r="I104" s="235">
        <f>H104/H106</f>
        <v>0.19939164920270841</v>
      </c>
      <c r="J104" s="323"/>
      <c r="K104" s="324"/>
      <c r="L104" s="324"/>
      <c r="M104" s="325"/>
      <c r="N104" s="326">
        <v>0</v>
      </c>
      <c r="O104" s="327" t="e">
        <f>N104/N106</f>
        <v>#DIV/0!</v>
      </c>
      <c r="P104" s="328">
        <f>N104-H104</f>
        <v>-1450</v>
      </c>
    </row>
    <row r="105" spans="1:20" s="16" customFormat="1" x14ac:dyDescent="0.25">
      <c r="A105" s="223"/>
      <c r="B105" s="90"/>
      <c r="C105" s="351"/>
      <c r="D105" s="65"/>
      <c r="E105" s="65"/>
      <c r="F105" s="65"/>
      <c r="G105" s="65"/>
      <c r="H105" s="183"/>
      <c r="I105" s="21"/>
      <c r="J105" s="286"/>
      <c r="K105" s="287"/>
      <c r="L105" s="287"/>
      <c r="M105" s="288"/>
      <c r="N105" s="289"/>
      <c r="O105" s="290"/>
      <c r="P105" s="271"/>
    </row>
    <row r="106" spans="1:20" s="120" customFormat="1" ht="35.25" customHeight="1" x14ac:dyDescent="0.3">
      <c r="A106" s="229"/>
      <c r="B106" s="119" t="s">
        <v>122</v>
      </c>
      <c r="C106" s="370"/>
      <c r="D106" s="117"/>
      <c r="E106" s="117"/>
      <c r="F106" s="117"/>
      <c r="G106" s="117"/>
      <c r="H106" s="190">
        <f>H68+H102+H104</f>
        <v>7272.1200000000008</v>
      </c>
      <c r="I106" s="118">
        <v>1</v>
      </c>
      <c r="J106" s="329"/>
      <c r="K106" s="330"/>
      <c r="L106" s="330"/>
      <c r="M106" s="331"/>
      <c r="N106" s="332">
        <f>N68+N102+N104</f>
        <v>0</v>
      </c>
      <c r="O106" s="333">
        <v>1</v>
      </c>
      <c r="P106" s="334">
        <f>N106-H106</f>
        <v>-7272.1200000000008</v>
      </c>
    </row>
    <row r="107" spans="1:20" x14ac:dyDescent="0.25">
      <c r="A107" s="220"/>
      <c r="B107" s="93"/>
      <c r="C107" s="339"/>
      <c r="D107" s="19"/>
      <c r="E107" s="19"/>
      <c r="F107" s="19"/>
      <c r="G107" s="19"/>
      <c r="H107" s="170"/>
      <c r="I107" s="19"/>
      <c r="J107" s="335"/>
      <c r="K107" s="335"/>
      <c r="L107" s="335"/>
      <c r="M107" s="335"/>
      <c r="N107" s="335"/>
      <c r="O107" s="335" t="s">
        <v>184</v>
      </c>
      <c r="P107" s="336"/>
    </row>
    <row r="108" spans="1:20" x14ac:dyDescent="0.25">
      <c r="A108" s="220"/>
      <c r="B108" s="149" t="s">
        <v>169</v>
      </c>
      <c r="C108" s="371"/>
      <c r="D108" s="150"/>
      <c r="E108" s="151"/>
      <c r="F108" s="19"/>
      <c r="G108" s="19"/>
      <c r="H108" s="170"/>
      <c r="I108" s="19"/>
      <c r="J108" s="335"/>
      <c r="K108" s="335"/>
      <c r="L108" s="335"/>
      <c r="M108" s="335"/>
      <c r="N108" s="335"/>
      <c r="O108" s="335"/>
      <c r="P108" s="336"/>
      <c r="T108" s="191"/>
    </row>
    <row r="109" spans="1:20" x14ac:dyDescent="0.25">
      <c r="B109" s="152" t="s">
        <v>164</v>
      </c>
      <c r="C109" s="372"/>
      <c r="D109" s="153" t="s">
        <v>168</v>
      </c>
      <c r="E109" s="153"/>
      <c r="J109" s="337"/>
      <c r="K109" s="337"/>
      <c r="L109" s="337"/>
      <c r="M109" s="337"/>
      <c r="N109" s="337"/>
      <c r="O109" s="337"/>
      <c r="P109" s="338"/>
      <c r="T109" s="191"/>
    </row>
    <row r="110" spans="1:20" x14ac:dyDescent="0.25">
      <c r="B110" s="152" t="s">
        <v>165</v>
      </c>
      <c r="C110" s="372"/>
      <c r="D110" s="154" t="s">
        <v>168</v>
      </c>
      <c r="E110" s="153"/>
      <c r="J110" s="337"/>
      <c r="K110" s="337"/>
      <c r="L110" s="337"/>
      <c r="M110" s="337"/>
      <c r="N110" s="337"/>
      <c r="O110" s="337"/>
      <c r="P110" s="338"/>
      <c r="T110" s="191"/>
    </row>
    <row r="111" spans="1:20" x14ac:dyDescent="0.25">
      <c r="B111" s="152" t="s">
        <v>166</v>
      </c>
      <c r="C111" s="372"/>
      <c r="D111" s="155" t="s">
        <v>168</v>
      </c>
      <c r="E111" s="153"/>
      <c r="J111" s="337"/>
      <c r="K111" s="337"/>
      <c r="L111" s="337"/>
      <c r="M111" s="337"/>
      <c r="N111" s="337"/>
      <c r="O111" s="337"/>
      <c r="P111" s="338"/>
    </row>
    <row r="112" spans="1:20" x14ac:dyDescent="0.25">
      <c r="B112" s="152" t="s">
        <v>167</v>
      </c>
      <c r="C112" s="372"/>
      <c r="D112" s="156" t="s">
        <v>168</v>
      </c>
      <c r="E112" s="153"/>
      <c r="J112" s="337"/>
      <c r="K112" s="337"/>
      <c r="L112" s="337"/>
      <c r="M112" s="337"/>
      <c r="N112" s="337"/>
      <c r="O112" s="337"/>
      <c r="P112" s="338"/>
    </row>
    <row r="113" spans="2:16" x14ac:dyDescent="0.25">
      <c r="B113" s="219"/>
      <c r="C113" s="373"/>
      <c r="D113" s="218"/>
      <c r="E113" s="14"/>
      <c r="J113" s="337"/>
      <c r="K113" s="337"/>
      <c r="L113" s="337"/>
      <c r="M113" s="337"/>
      <c r="N113" s="337"/>
      <c r="O113" s="337"/>
      <c r="P113" s="338"/>
    </row>
    <row r="114" spans="2:16" x14ac:dyDescent="0.25">
      <c r="B114" s="219"/>
      <c r="C114" s="373"/>
      <c r="D114" s="218"/>
      <c r="E114" s="14"/>
    </row>
    <row r="115" spans="2:16" x14ac:dyDescent="0.25">
      <c r="B115" s="219"/>
      <c r="C115" s="373"/>
      <c r="D115" s="218"/>
      <c r="E115" s="14"/>
    </row>
    <row r="116" spans="2:16" x14ac:dyDescent="0.25">
      <c r="B116" s="219"/>
      <c r="C116" s="373"/>
      <c r="D116" s="218"/>
      <c r="E116" s="14"/>
    </row>
    <row r="117" spans="2:16" x14ac:dyDescent="0.25">
      <c r="B117" s="219"/>
      <c r="C117" s="373"/>
      <c r="D117" s="218"/>
      <c r="E117" s="14"/>
    </row>
  </sheetData>
  <sheetProtection algorithmName="SHA-512" hashValue="OUIEcRJhSk16FGNHOiBhwqJ3tixoRhYz1bsjtJ85EalZZTJLFBlTP6CYM/8mtnSvbuxiVvmGHIXd8Q0BhzAd2A==" saltValue="0Uw3uktwdmCXY2AcX0+jxw==" spinCount="100000" sheet="1" objects="1" scenarios="1"/>
  <phoneticPr fontId="13" type="noConversion"/>
  <pageMargins left="0.78740157480314965" right="0.23622047244094491" top="0.78740157480314965" bottom="0.78740157480314965" header="0.31496062992125984" footer="0.31496062992125984"/>
  <pageSetup paperSize="9" scale="48" orientation="portrait" verticalDpi="1200" r:id="rId1"/>
  <rowBreaks count="1" manualBreakCount="1">
    <brk id="60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>
      <selection activeCell="B30" sqref="B30"/>
    </sheetView>
  </sheetViews>
  <sheetFormatPr defaultColWidth="11.42578125" defaultRowHeight="15" x14ac:dyDescent="0.25"/>
  <cols>
    <col min="2" max="2" width="38.28515625" customWidth="1"/>
    <col min="3" max="3" width="15.85546875" customWidth="1"/>
  </cols>
  <sheetData>
    <row r="1" spans="1:6" s="217" customFormat="1" ht="27" customHeight="1" x14ac:dyDescent="0.25">
      <c r="A1" s="212"/>
      <c r="B1" s="213" t="s">
        <v>64</v>
      </c>
      <c r="C1" s="75" t="s">
        <v>3</v>
      </c>
      <c r="D1" s="214"/>
      <c r="E1" s="215"/>
      <c r="F1" s="216"/>
    </row>
    <row r="2" spans="1:6" x14ac:dyDescent="0.25">
      <c r="A2" s="35" t="s">
        <v>121</v>
      </c>
      <c r="B2" s="3" t="s">
        <v>0</v>
      </c>
      <c r="C2" s="18" t="s">
        <v>1</v>
      </c>
      <c r="D2" s="8" t="s">
        <v>4</v>
      </c>
      <c r="E2" s="9" t="s">
        <v>5</v>
      </c>
      <c r="F2" s="1"/>
    </row>
    <row r="3" spans="1:6" x14ac:dyDescent="0.25">
      <c r="A3" s="4"/>
      <c r="B3" s="6"/>
      <c r="C3" s="17"/>
      <c r="D3" s="10"/>
      <c r="E3" s="11"/>
    </row>
    <row r="4" spans="1:6" ht="30" x14ac:dyDescent="0.25">
      <c r="A4" s="207" t="s">
        <v>48</v>
      </c>
      <c r="B4" s="208" t="s">
        <v>49</v>
      </c>
      <c r="C4" s="209"/>
      <c r="D4" s="210"/>
      <c r="E4" s="211">
        <f>E5+E15+E18</f>
        <v>0</v>
      </c>
    </row>
    <row r="5" spans="1:6" x14ac:dyDescent="0.25">
      <c r="A5" s="201"/>
      <c r="B5" s="13" t="s">
        <v>50</v>
      </c>
      <c r="C5" s="202"/>
      <c r="D5" s="203"/>
      <c r="E5" s="61">
        <f>SUM(E6:E11)</f>
        <v>0</v>
      </c>
    </row>
    <row r="6" spans="1:6" x14ac:dyDescent="0.25">
      <c r="A6" s="4" t="s">
        <v>51</v>
      </c>
      <c r="B6" s="5" t="s">
        <v>185</v>
      </c>
      <c r="C6" s="54">
        <v>1</v>
      </c>
      <c r="D6" s="55">
        <v>0</v>
      </c>
      <c r="E6" s="58">
        <f t="shared" ref="E6:E9" si="0">SUM(C6*D6)</f>
        <v>0</v>
      </c>
    </row>
    <row r="7" spans="1:6" x14ac:dyDescent="0.25">
      <c r="A7" s="4" t="s">
        <v>52</v>
      </c>
      <c r="B7" s="7" t="s">
        <v>53</v>
      </c>
      <c r="C7" s="54">
        <v>1</v>
      </c>
      <c r="D7" s="55">
        <v>0</v>
      </c>
      <c r="E7" s="58">
        <f t="shared" si="0"/>
        <v>0</v>
      </c>
    </row>
    <row r="8" spans="1:6" x14ac:dyDescent="0.25">
      <c r="A8" s="4" t="s">
        <v>54</v>
      </c>
      <c r="B8" s="7" t="s">
        <v>186</v>
      </c>
      <c r="C8" s="54">
        <v>1</v>
      </c>
      <c r="D8" s="55">
        <v>0</v>
      </c>
      <c r="E8" s="58">
        <f t="shared" si="0"/>
        <v>0</v>
      </c>
    </row>
    <row r="9" spans="1:6" x14ac:dyDescent="0.25">
      <c r="A9" s="4" t="s">
        <v>55</v>
      </c>
      <c r="B9" s="7" t="s">
        <v>57</v>
      </c>
      <c r="C9" s="54">
        <v>1</v>
      </c>
      <c r="D9" s="55">
        <v>0</v>
      </c>
      <c r="E9" s="58">
        <f t="shared" si="0"/>
        <v>0</v>
      </c>
    </row>
    <row r="10" spans="1:6" x14ac:dyDescent="0.25">
      <c r="A10" s="4" t="s">
        <v>56</v>
      </c>
      <c r="B10" s="5" t="s">
        <v>59</v>
      </c>
      <c r="C10" s="54">
        <v>1</v>
      </c>
      <c r="D10" s="55">
        <v>0</v>
      </c>
      <c r="E10" s="58">
        <f>SUM(C10*D10)</f>
        <v>0</v>
      </c>
    </row>
    <row r="11" spans="1:6" x14ac:dyDescent="0.25">
      <c r="A11" s="4" t="s">
        <v>58</v>
      </c>
      <c r="B11" s="5" t="s">
        <v>187</v>
      </c>
      <c r="C11" s="54">
        <v>1</v>
      </c>
      <c r="D11" s="55">
        <v>0</v>
      </c>
      <c r="E11" s="58">
        <f t="shared" ref="E11:E13" si="1">SUM(C11*D11)</f>
        <v>0</v>
      </c>
    </row>
    <row r="12" spans="1:6" x14ac:dyDescent="0.25">
      <c r="A12" s="4" t="s">
        <v>60</v>
      </c>
      <c r="B12" s="5" t="s">
        <v>188</v>
      </c>
      <c r="C12" s="54">
        <v>1</v>
      </c>
      <c r="D12" s="55">
        <v>0</v>
      </c>
      <c r="E12" s="58">
        <f t="shared" si="1"/>
        <v>0</v>
      </c>
    </row>
    <row r="13" spans="1:6" x14ac:dyDescent="0.25">
      <c r="A13" s="4" t="s">
        <v>61</v>
      </c>
      <c r="B13" s="5" t="s">
        <v>189</v>
      </c>
      <c r="C13" s="54">
        <v>1</v>
      </c>
      <c r="D13" s="55">
        <v>0</v>
      </c>
      <c r="E13" s="58">
        <f t="shared" si="1"/>
        <v>0</v>
      </c>
    </row>
    <row r="14" spans="1:6" x14ac:dyDescent="0.25">
      <c r="A14" s="4"/>
      <c r="B14" s="5"/>
      <c r="C14" s="17"/>
      <c r="D14" s="10"/>
      <c r="E14" s="11"/>
    </row>
    <row r="15" spans="1:6" x14ac:dyDescent="0.25">
      <c r="A15" s="12"/>
      <c r="B15" s="204" t="s">
        <v>63</v>
      </c>
      <c r="C15" s="205"/>
      <c r="D15" s="203"/>
      <c r="E15" s="206">
        <f>SUM(E16:E16)</f>
        <v>0</v>
      </c>
    </row>
    <row r="16" spans="1:6" x14ac:dyDescent="0.25">
      <c r="A16" s="4" t="s">
        <v>191</v>
      </c>
      <c r="B16" s="5" t="s">
        <v>190</v>
      </c>
      <c r="C16" s="54">
        <v>1</v>
      </c>
      <c r="D16" s="55">
        <v>0</v>
      </c>
      <c r="E16" s="58">
        <f t="shared" ref="E16" si="2">SUM(C16*D16)</f>
        <v>0</v>
      </c>
    </row>
    <row r="17" spans="1:5" x14ac:dyDescent="0.25">
      <c r="A17" s="15"/>
      <c r="B17" s="14"/>
      <c r="C17" s="15"/>
      <c r="D17" s="14"/>
      <c r="E17" s="60"/>
    </row>
    <row r="18" spans="1:5" x14ac:dyDescent="0.25">
      <c r="A18" s="12"/>
      <c r="B18" s="204" t="s">
        <v>192</v>
      </c>
      <c r="C18" s="205"/>
      <c r="D18" s="203"/>
      <c r="E18" s="206">
        <f>SUM(E19:E19)</f>
        <v>0</v>
      </c>
    </row>
    <row r="19" spans="1:5" ht="14.1" customHeight="1" x14ac:dyDescent="0.25">
      <c r="A19" s="36" t="s">
        <v>62</v>
      </c>
      <c r="B19" s="37" t="s">
        <v>123</v>
      </c>
      <c r="C19" s="56">
        <v>1</v>
      </c>
      <c r="D19" s="57">
        <v>0</v>
      </c>
      <c r="E19" s="59">
        <f t="shared" ref="E19" si="3">SUM(C19*D19)</f>
        <v>0</v>
      </c>
    </row>
    <row r="22" spans="1:5" ht="30" x14ac:dyDescent="0.25">
      <c r="A22" s="49" t="s">
        <v>193</v>
      </c>
      <c r="B22" s="50" t="s">
        <v>124</v>
      </c>
      <c r="C22" s="51"/>
      <c r="D22" s="52"/>
      <c r="E22" s="53"/>
    </row>
    <row r="23" spans="1:5" x14ac:dyDescent="0.25">
      <c r="A23" s="2"/>
      <c r="B23" s="38" t="s">
        <v>125</v>
      </c>
      <c r="C23" s="39"/>
      <c r="D23" s="40">
        <f>E18</f>
        <v>0</v>
      </c>
      <c r="E23" s="41" t="s">
        <v>4</v>
      </c>
    </row>
    <row r="24" spans="1:5" ht="15.75" thickBot="1" x14ac:dyDescent="0.3">
      <c r="A24" s="2"/>
      <c r="B24" s="42" t="s">
        <v>126</v>
      </c>
      <c r="C24" s="43"/>
      <c r="D24" s="44">
        <v>7532</v>
      </c>
      <c r="E24" s="41" t="s">
        <v>4</v>
      </c>
    </row>
    <row r="25" spans="1:5" x14ac:dyDescent="0.25">
      <c r="A25" s="2"/>
      <c r="B25" s="45" t="s">
        <v>127</v>
      </c>
      <c r="C25" s="46"/>
      <c r="D25" s="47">
        <f>D23/D24*100</f>
        <v>0</v>
      </c>
      <c r="E25" s="48" t="s">
        <v>68</v>
      </c>
    </row>
    <row r="26" spans="1:5" x14ac:dyDescent="0.25">
      <c r="B26" t="s">
        <v>194</v>
      </c>
    </row>
  </sheetData>
  <sheetProtection insertRows="0"/>
  <phoneticPr fontId="13" type="noConversion"/>
  <pageMargins left="0.74803149606299213" right="0.74803149606299213" top="0.98425196850393704" bottom="0.98425196850393704" header="0.51181102362204722" footer="0.51181102362204722"/>
  <pageSetup paperSize="9" scale="85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Notranje površine</vt:lpstr>
      <vt:lpstr>Zunanje površine</vt:lpstr>
      <vt:lpstr>'Notranje površine'!Področje_tiskanja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Skok, arhitekt</dc:creator>
  <cp:lastModifiedBy>Polona Čeh</cp:lastModifiedBy>
  <cp:lastPrinted>2020-12-10T13:45:52Z</cp:lastPrinted>
  <dcterms:created xsi:type="dcterms:W3CDTF">2012-02-27T16:59:02Z</dcterms:created>
  <dcterms:modified xsi:type="dcterms:W3CDTF">2021-09-14T09:38:02Z</dcterms:modified>
</cp:coreProperties>
</file>