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a_delovni_zvezek"/>
  <bookViews>
    <workbookView xWindow="32760" yWindow="32760" windowWidth="32760" windowHeight="21120" activeTab="1"/>
  </bookViews>
  <sheets>
    <sheet name="NAVODILA" sheetId="1" r:id="rId1"/>
    <sheet name="POVZETEK" sheetId="2" r:id="rId2"/>
    <sheet name="OCENA INVESTICIJE" sheetId="3" r:id="rId3"/>
    <sheet name="A - SMG dozidava" sheetId="4" r:id="rId4"/>
    <sheet name="A - SMG obstoječe" sheetId="5" r:id="rId5"/>
    <sheet name="B - PIONIRSKI DOM" sheetId="6" r:id="rId6"/>
  </sheets>
  <definedNames>
    <definedName name="_xlfn.CONCAT" hidden="1">#NAME?</definedName>
    <definedName name="_xlnm.Print_Area" localSheetId="3">'A - SMG dozidava'!$A$1:$T$391</definedName>
    <definedName name="_xlnm.Print_Area" localSheetId="4">'A - SMG obstoječe'!$A$1:$T$46</definedName>
    <definedName name="_xlnm.Print_Area" localSheetId="5">'B - PIONIRSKI DOM'!$F$1:$X$228</definedName>
    <definedName name="_xlnm.Print_Area" localSheetId="0">'NAVODILA'!$A$1:$P$27</definedName>
    <definedName name="_xlnm.Print_Area" localSheetId="2">'OCENA INVESTICIJE'!$A$4:$N$21</definedName>
    <definedName name="_xlnm.Print_Area" localSheetId="1">'POVZETEK'!$L$1:$Z$70</definedName>
    <definedName name="_xlnm.Print_Area" localSheetId="3">'A - SMG dozidava'!$B$9:$U$363</definedName>
    <definedName name="_xlnm.Print_Area" localSheetId="4">'A - SMG obstoječe'!$B$9:$U$46</definedName>
    <definedName name="_xlnm.Print_Area" localSheetId="5">'B - PIONIRSKI DOM'!$G$9:$Y$198</definedName>
    <definedName name="_xlnm.Print_Area" localSheetId="2">'OCENA INVESTICIJE'!$A$4:$Q$21</definedName>
    <definedName name="_xlnm.Print_Area" localSheetId="1">'POVZETEK'!$L$1:$AC$85</definedName>
    <definedName name="SKLOP" localSheetId="0">#REF!</definedName>
    <definedName name="SKLOP">#REF!</definedName>
    <definedName name="uporabno" localSheetId="0">#REF!</definedName>
    <definedName name="uporabno">#REF!</definedName>
  </definedNames>
  <calcPr fullCalcOnLoad="1"/>
</workbook>
</file>

<file path=xl/sharedStrings.xml><?xml version="1.0" encoding="utf-8"?>
<sst xmlns="http://schemas.openxmlformats.org/spreadsheetml/2006/main" count="987" uniqueCount="513">
  <si>
    <t>št.</t>
  </si>
  <si>
    <t>Tajništvo</t>
  </si>
  <si>
    <t>01</t>
  </si>
  <si>
    <t>02</t>
  </si>
  <si>
    <t>03</t>
  </si>
  <si>
    <t>04</t>
  </si>
  <si>
    <t>05</t>
  </si>
  <si>
    <t>06</t>
  </si>
  <si>
    <t>07</t>
  </si>
  <si>
    <t>08</t>
  </si>
  <si>
    <t>09</t>
  </si>
  <si>
    <t>10</t>
  </si>
  <si>
    <t>11</t>
  </si>
  <si>
    <t>12</t>
  </si>
  <si>
    <t>Arhiv</t>
  </si>
  <si>
    <t>13</t>
  </si>
  <si>
    <t>14</t>
  </si>
  <si>
    <t>A1</t>
  </si>
  <si>
    <t>A2</t>
  </si>
  <si>
    <t>A3</t>
  </si>
  <si>
    <t>A4</t>
  </si>
  <si>
    <t>A5</t>
  </si>
  <si>
    <t>A6</t>
  </si>
  <si>
    <t>A7</t>
  </si>
  <si>
    <t>m²</t>
  </si>
  <si>
    <t>opombe</t>
  </si>
  <si>
    <t>∑ m²</t>
  </si>
  <si>
    <t>A8</t>
  </si>
  <si>
    <t>Sanitarije zaposleni</t>
  </si>
  <si>
    <t>Strojnica</t>
  </si>
  <si>
    <t>Jaški</t>
  </si>
  <si>
    <t>OCENA INVESTICIJE</t>
  </si>
  <si>
    <t>*OPN MOL 19. člen: Pri tlorisni projekciji zunanjih dimenzij najbolj izpostavljenih delov stavbe nad terenom se ne upoštevajo balkoni, ki segajo iz fasade stavbe, in napušči. Upoštevajo pa se površine tlorisne projekcije največjih zunanjih dimenzij vseh enostavnih in nezahtevnih objektov nad terenom ter površine uvoza v klet in izvoza iz kleti.</t>
  </si>
  <si>
    <t>šifra</t>
  </si>
  <si>
    <t>ime prostora</t>
  </si>
  <si>
    <t>ZUNANJE POVRŠINE</t>
  </si>
  <si>
    <t>NATEČAJNA NALOGA</t>
  </si>
  <si>
    <t>NATEČAJNI ELABORAT</t>
  </si>
  <si>
    <t>∑ št.</t>
  </si>
  <si>
    <t>Neto tlorisna površina</t>
  </si>
  <si>
    <t>Ocenjena bruto tlorisna površina</t>
  </si>
  <si>
    <t>Programski sklop</t>
  </si>
  <si>
    <t>ELABORAT</t>
  </si>
  <si>
    <t>Razmerje NTP : BTP</t>
  </si>
  <si>
    <t>€/m²</t>
  </si>
  <si>
    <t>Parkirna mesta motorni promet</t>
  </si>
  <si>
    <t>Parkirna mesta kolesa</t>
  </si>
  <si>
    <t>Parkirna mesta gibalno ovirani</t>
  </si>
  <si>
    <t>Faktor zazidanosti FZ</t>
  </si>
  <si>
    <t>Faktor zelenih površin</t>
  </si>
  <si>
    <t>Zelene površine za FZP</t>
  </si>
  <si>
    <t>URBANISTIČNI FAKTORJI</t>
  </si>
  <si>
    <t>STAVBA</t>
  </si>
  <si>
    <t>št. PM</t>
  </si>
  <si>
    <t>POVZETEK POVRŠIN</t>
  </si>
  <si>
    <t>∑ €</t>
  </si>
  <si>
    <t>kategorija</t>
  </si>
  <si>
    <t>Oceno investicije se vpiše po sklopih glede na ceno/m², npr. klet, nadzemna etaža, garaža ipd. Površino vnesejo natečajniki. Skupna površina mora ustrezati vnesenim NTP površinam na drugih listih.</t>
  </si>
  <si>
    <t>Skupaj:</t>
  </si>
  <si>
    <t>(vpisati kategorijo)</t>
  </si>
  <si>
    <t>BTP m²</t>
  </si>
  <si>
    <t>TABELA POVRŠIN</t>
  </si>
  <si>
    <t>Šifra natečajnega elaborata</t>
  </si>
  <si>
    <t>NAVODILA ZA IZPOLNJEVANJE</t>
  </si>
  <si>
    <t>Polja, ki se izpolnjujejo sama.</t>
  </si>
  <si>
    <t>Polja, ki jih morajo izpolniti natečajniki.</t>
  </si>
  <si>
    <t>V polja se vstavlja količino prostorov ali njihovo površino. Za posamezne prostore velja:</t>
  </si>
  <si>
    <t xml:space="preserve">m² </t>
  </si>
  <si>
    <t>BRUTO (m²) ocena</t>
  </si>
  <si>
    <t>Bruto tlorisna površina noveg objekta ali dela obstoječega objekta, v katerega se umešča novi program. "Ocena" pomeni oceno v natečajni nalogi; vpiše se dejansko dosežena površina.</t>
  </si>
  <si>
    <t>Prazna polja</t>
  </si>
  <si>
    <t>KIBVS OBSTOJEČI OBJEKT</t>
  </si>
  <si>
    <t>ODRASLI II (A; 2. nadst)</t>
  </si>
  <si>
    <t>OTROCI A (1. nad)</t>
  </si>
  <si>
    <t>KIBVS OBJEKT GASTRO</t>
  </si>
  <si>
    <t>ODRASLI III (2. nadst)</t>
  </si>
  <si>
    <t>ODRASLI IV (2. nadst.)</t>
  </si>
  <si>
    <t>OTROCI III (1. nadst.)</t>
  </si>
  <si>
    <t>%</t>
  </si>
  <si>
    <t>Predlagane površine ali količine v natečajni nalogi</t>
  </si>
  <si>
    <r>
      <rPr>
        <b/>
        <sz val="9"/>
        <rFont val="Arial"/>
        <family val="2"/>
      </rPr>
      <t>KOMUNIKACIJE</t>
    </r>
    <r>
      <rPr>
        <sz val="9"/>
        <rFont val="Arial"/>
        <family val="2"/>
      </rPr>
      <t xml:space="preserve">
Posebnosti: /</t>
    </r>
  </si>
  <si>
    <t>Polja samodejno seštevajo navedene/izpolnjene količine in površine. Preseganje doseženih površin je upravičeno, če to poleg visoke funkcionalne in izkustvene vrednosti pomeni enostavnejšo izvedbo in s tem povezano višino investicijie.</t>
  </si>
  <si>
    <t>A01-1</t>
  </si>
  <si>
    <t>Oznaka prostora</t>
  </si>
  <si>
    <t>Oznake se vstavi v načrt za vsak prostor, opise prostorov, kjer je to mogoče. Oznake na načrtih morajo biti enake, kot so zapisane v tabeli! Prostori, ki se ponavljajo, imajo enako oznako.</t>
  </si>
  <si>
    <t>simbol/oznaka</t>
  </si>
  <si>
    <t>opis</t>
  </si>
  <si>
    <t>Število prostorov</t>
  </si>
  <si>
    <t>Površina prostora (če so prostori različne velikosti, se vstavi povprečno velikost, tako da je skupna površina prostorov skladna z rešitvijo).</t>
  </si>
  <si>
    <t>Utemeljiti spremembe, če se prostor opusti, pomnoži ali bistveno zmanjša/poveča (opomba je lahko poljubno dolga, čeprav se bo v polju skrila, saj bo poročevalcem vidna in bo posredovana komisiji).</t>
  </si>
  <si>
    <t>Ocena investicije na kvadratni meter neto tlorisne površine novo zgrajenega objekta oz. zunanje ureditve.</t>
  </si>
  <si>
    <t>A SLOVENSKO MLADINSKO GLEDALIŠČE</t>
  </si>
  <si>
    <t>Gledališki klub/kavarna</t>
  </si>
  <si>
    <t>Sanitarije obiskovalci</t>
  </si>
  <si>
    <t>Garderoba igralci</t>
  </si>
  <si>
    <t>Sanitarije igralci</t>
  </si>
  <si>
    <t>Atelje</t>
  </si>
  <si>
    <t>Maskirnica</t>
  </si>
  <si>
    <t>Prostor za ogrevanje</t>
  </si>
  <si>
    <t>Garderoba zaposleni</t>
  </si>
  <si>
    <t>Ključavničarska delavnica</t>
  </si>
  <si>
    <t>Skladišče za delavnice</t>
  </si>
  <si>
    <t>Vzdrževanje in čistilni servis</t>
  </si>
  <si>
    <t>- shramba za opremo za vzdrževanje objekta in čistilni servis,
- garderoba s sanitarijami za osebje</t>
  </si>
  <si>
    <t>Skladišče za scenske elemente</t>
  </si>
  <si>
    <r>
      <t xml:space="preserve">UPRAVNI PROSTORI
</t>
    </r>
    <r>
      <rPr>
        <sz val="10"/>
        <color indexed="8"/>
        <rFont val="Arial"/>
        <family val="2"/>
      </rPr>
      <t>Posebnosti: /</t>
    </r>
  </si>
  <si>
    <t>Pisarna direktor</t>
  </si>
  <si>
    <t>Pisarna umetniški vodja</t>
  </si>
  <si>
    <t>Sejni prostor</t>
  </si>
  <si>
    <t>Soba za fotokopiranje</t>
  </si>
  <si>
    <t>Opremljeno s tiskalnikom, fotokopirnim strojem in računalnikom.</t>
  </si>
  <si>
    <r>
      <t xml:space="preserve">REZIDENCE
</t>
    </r>
    <r>
      <rPr>
        <sz val="10"/>
        <color indexed="8"/>
        <rFont val="Arial"/>
        <family val="2"/>
      </rPr>
      <t>Posebnosti: /</t>
    </r>
  </si>
  <si>
    <t>Apartma</t>
  </si>
  <si>
    <t>B1</t>
  </si>
  <si>
    <t>Učilnica glasba</t>
  </si>
  <si>
    <t>Učilnice tuji jeziki</t>
  </si>
  <si>
    <t>Učilnica mladi raziskovalci</t>
  </si>
  <si>
    <t xml:space="preserve">Prostor za izvajanje naravoslovnih delavnic. Pouk poteka raziskovalno in temelji na samostojnem izvajanju poskusov. </t>
  </si>
  <si>
    <t>Plesna dvorana</t>
  </si>
  <si>
    <t>Skladišče</t>
  </si>
  <si>
    <t>Zbornica kultura</t>
  </si>
  <si>
    <t>B2</t>
  </si>
  <si>
    <t>Garderoba obiskovalci</t>
  </si>
  <si>
    <t>Ob glavnem vhodu v dvorano in garderobi.</t>
  </si>
  <si>
    <t>Gostinski del zahod</t>
  </si>
  <si>
    <t>Gostinski del vzhod</t>
  </si>
  <si>
    <t>B3</t>
  </si>
  <si>
    <r>
      <t xml:space="preserve">TEHNIČNI PROSTORI
</t>
    </r>
    <r>
      <rPr>
        <sz val="10"/>
        <color indexed="8"/>
        <rFont val="Arial"/>
        <family val="2"/>
      </rPr>
      <t>Posebnosti: /</t>
    </r>
  </si>
  <si>
    <t>B4</t>
  </si>
  <si>
    <t>B5</t>
  </si>
  <si>
    <t>B PIONIRSKI DOM</t>
  </si>
  <si>
    <t>Natečaj za dozidavo Baragovega semenišča</t>
  </si>
  <si>
    <t>A - Slovensko mladinsko gledališče</t>
  </si>
  <si>
    <t>B - Pionirski dom</t>
  </si>
  <si>
    <t>Dvorana majhna</t>
  </si>
  <si>
    <t>Zbornica tuji jeziki</t>
  </si>
  <si>
    <t>15</t>
  </si>
  <si>
    <t>16</t>
  </si>
  <si>
    <t>Festivalna dvorana</t>
  </si>
  <si>
    <t>Obstoječa dvorana. Največja kapaciteta ob koncertni postavitvi je 767 obiskovalcev, ob klubski postavitvi pa do 192 obiskovalcev.</t>
  </si>
  <si>
    <t>Recepcija</t>
  </si>
  <si>
    <t>Ob obeh vhodih, prostor za vratarja.</t>
  </si>
  <si>
    <t>Prostor za zaposlene</t>
  </si>
  <si>
    <t>Pisarna tehniki</t>
  </si>
  <si>
    <r>
      <t xml:space="preserve">UČNI PROSTORI
</t>
    </r>
    <r>
      <rPr>
        <sz val="10"/>
        <color indexed="8"/>
        <rFont val="Arial"/>
        <family val="2"/>
      </rPr>
      <t>Posebnosti: /</t>
    </r>
  </si>
  <si>
    <t>Garderoba nastopajoči FD vzhod</t>
  </si>
  <si>
    <t>Sanitarije nastopajoči</t>
  </si>
  <si>
    <t>Skladišče dvorana</t>
  </si>
  <si>
    <t>Fundus gledališče</t>
  </si>
  <si>
    <t>Srednja dvorana (SD)</t>
  </si>
  <si>
    <t>Blagajna</t>
  </si>
  <si>
    <t>Prostor za tonsko, lučno in zvočno podporo VD</t>
  </si>
  <si>
    <t>Prostor za tonsko, lučno in zvočno podporo SD</t>
  </si>
  <si>
    <t>Obrekovalnica VD</t>
  </si>
  <si>
    <t>Mala dvorana (MD)</t>
  </si>
  <si>
    <t xml:space="preserve">Prostor za odmor, opremljeno s čajno kuhinjo. </t>
  </si>
  <si>
    <t>Vratarnica</t>
  </si>
  <si>
    <t>Garderobe hostesna služba</t>
  </si>
  <si>
    <t>Skladišče gledališki klub/kavarna</t>
  </si>
  <si>
    <t>Rekvizitarna VD</t>
  </si>
  <si>
    <t>Velika dvorana</t>
  </si>
  <si>
    <t>Studijski prostor</t>
  </si>
  <si>
    <t>Rekvizitarna SD</t>
  </si>
  <si>
    <t>Obrekovalnica SD</t>
  </si>
  <si>
    <t>Nakladalna rampa</t>
  </si>
  <si>
    <t>Računovodstvo</t>
  </si>
  <si>
    <t>Projektna pisarna</t>
  </si>
  <si>
    <t>Pisarna Festival Bobri</t>
  </si>
  <si>
    <t>Vodja tehnike</t>
  </si>
  <si>
    <t>Lektorska in strokovna pisarna</t>
  </si>
  <si>
    <t>Dramaturška pisarna</t>
  </si>
  <si>
    <t>Pisarna zunanji sodelavci</t>
  </si>
  <si>
    <t>Pisarna organizacija programa</t>
  </si>
  <si>
    <t>Pisarna PR in marketing</t>
  </si>
  <si>
    <t>Fundus</t>
  </si>
  <si>
    <t>Skladišče za zavese</t>
  </si>
  <si>
    <t>Bralna soba</t>
  </si>
  <si>
    <t>Pisarna inspicient</t>
  </si>
  <si>
    <t>Snemalni studio</t>
  </si>
  <si>
    <t>Pisarna luč in video</t>
  </si>
  <si>
    <t>Pisarna zvok</t>
  </si>
  <si>
    <t>Skladišče video oprema</t>
  </si>
  <si>
    <t>Skladišče tonska oprema</t>
  </si>
  <si>
    <t>Skladišče lučna oprema</t>
  </si>
  <si>
    <t>Manipulacijski hodnik</t>
  </si>
  <si>
    <t>Garderobe tehnične službe</t>
  </si>
  <si>
    <t xml:space="preserve"> </t>
  </si>
  <si>
    <t>Zaodrje VD</t>
  </si>
  <si>
    <t>Skladišče za stole</t>
  </si>
  <si>
    <t>A9</t>
  </si>
  <si>
    <t>A10</t>
  </si>
  <si>
    <t>Slikarna</t>
  </si>
  <si>
    <t>Vhod</t>
  </si>
  <si>
    <t>Delavnica za montažo scene z mizarsko delavnico</t>
  </si>
  <si>
    <t>Napajanje UPS</t>
  </si>
  <si>
    <t>Prostor za teristorske omare in serverje</t>
  </si>
  <si>
    <t>A11</t>
  </si>
  <si>
    <t>Foyer VD/SD/MD</t>
  </si>
  <si>
    <t>Pred vsemi dvoranami. Kvadratura se smiselno razdeli glede na zasnovo in postavitev dvoran. Maksimalna kapaciteta v objektu je do 600 obiskovalcev.</t>
  </si>
  <si>
    <t>Skladišče blagajna</t>
  </si>
  <si>
    <t>- kapaciteta 100-120 sedežev, mobilna tribuna
- dvorane 14x16m
- uporabna višina 6m + 2,2 m prostor za tehniko + 1,5 m inštalacije</t>
  </si>
  <si>
    <t xml:space="preserve">Prostor za ogrevanje in telovadbo pred predstavo, za izvajanje gibalnih delavnic, seminarjev ipd. </t>
  </si>
  <si>
    <r>
      <t xml:space="preserve">Nahaja se neposredno ob bralni sobi A5-06.
</t>
    </r>
    <r>
      <rPr>
        <i/>
        <sz val="8"/>
        <color indexed="8"/>
        <rFont val="Arial"/>
        <family val="2"/>
      </rPr>
      <t>- del studia je gluha soba (8 m</t>
    </r>
    <r>
      <rPr>
        <i/>
        <sz val="8"/>
        <color indexed="8"/>
        <rFont val="Roboto"/>
        <family val="0"/>
      </rPr>
      <t>²)</t>
    </r>
  </si>
  <si>
    <r>
      <t xml:space="preserve">Garderoba s sanitarijami in prostorom za masko za hitro preoblačenje med predstavo, popravke na maski. V neposredni bližini dvorane.
</t>
    </r>
    <r>
      <rPr>
        <i/>
        <sz val="8"/>
        <color indexed="8"/>
        <rFont val="Arial"/>
        <family val="2"/>
      </rPr>
      <t>- prostor za masko (6 m²),
- sanitarije M/Ž z umivalnikom (5 m²),
- garderoba M/Ž (6 m²).</t>
    </r>
  </si>
  <si>
    <t xml:space="preserve">Garderoba statisti </t>
  </si>
  <si>
    <r>
      <t xml:space="preserve">Garderobe za ansambel SMG in gostujoče igralce.
</t>
    </r>
    <r>
      <rPr>
        <i/>
        <sz val="8"/>
        <color indexed="8"/>
        <rFont val="Arial"/>
        <family val="2"/>
      </rPr>
      <t>- miza z maskirnim ogledalom in stolom,
- umivalnik,
- miza za branje,
- fotelj.</t>
    </r>
  </si>
  <si>
    <r>
      <t xml:space="preserve">Garderoba za igralce statiste. Ločeno na moški in ženski del, oba z vključenimi sanitarijami.
</t>
    </r>
    <r>
      <rPr>
        <i/>
        <sz val="8"/>
        <color indexed="8"/>
        <rFont val="Arial"/>
        <family val="2"/>
      </rPr>
      <t>- Ž: garderobne omarice, 2x wc
- M: garderobne omarice, 1x wc + pisoar</t>
    </r>
  </si>
  <si>
    <r>
      <t xml:space="preserve">Prostor za čakanje igralcev za vstop na oder in čakanje tehnične podpore. 
</t>
    </r>
    <r>
      <rPr>
        <i/>
        <sz val="8"/>
        <color indexed="8"/>
        <rFont val="Arial"/>
        <family val="2"/>
      </rPr>
      <t>- čajna kuhinja</t>
    </r>
  </si>
  <si>
    <r>
      <t xml:space="preserve">Prostor za čakanje igralcev za vstop na oder in čakanje tehnične podpore.
</t>
    </r>
    <r>
      <rPr>
        <i/>
        <sz val="8"/>
        <color indexed="8"/>
        <rFont val="Arial"/>
        <family val="2"/>
      </rPr>
      <t>- čajna kuhinja</t>
    </r>
  </si>
  <si>
    <t>Garderoba s sanitarijami in prostorom za masko za hitro preoblačenje med predstavo, popravke na maski. V neposredni bližini dvorane.
- prostor za masko (6 m²),
- sanitarije M/Ž z umivalnikom (5 m²),
- garderoba M/Ž (6 m²).</t>
  </si>
  <si>
    <t>Omogoča gostinske storitve, uporablja pa se tudi kot čitalnica, prostor za klubski/diskurzivni program SMG (npr. Dežela pridnih), literarne večere, razstavni prostor, manjše koncerte, filmske projekcije.</t>
  </si>
  <si>
    <r>
      <t xml:space="preserve">Garderoba s sanitarijami za zaposlene v kavarni in na blagajni. Ločeno po spolu.
</t>
    </r>
    <r>
      <rPr>
        <i/>
        <sz val="8"/>
        <color indexed="8"/>
        <rFont val="Arial"/>
        <family val="2"/>
      </rPr>
      <t>- Ž: 1x wc
- M: 1x wc</t>
    </r>
  </si>
  <si>
    <t>Pomožna garderoba/maskirnica</t>
  </si>
  <si>
    <r>
      <t xml:space="preserve">Sanitarije je potrebno zagotoviti v vsaki etaži. Ločeno po spolu in za gibalno ovirane.
</t>
    </r>
    <r>
      <rPr>
        <i/>
        <sz val="8"/>
        <color indexed="8"/>
        <rFont val="Arial"/>
        <family val="2"/>
      </rPr>
      <t>- Ž: 12x wc
- M: 5x wc, 10x pisoar
- gibalno ovirani: v vsaki etaži 1x</t>
    </r>
    <r>
      <rPr>
        <sz val="8"/>
        <color indexed="8"/>
        <rFont val="Arial"/>
        <family val="2"/>
      </rPr>
      <t xml:space="preserve"> wc</t>
    </r>
  </si>
  <si>
    <t>Šepetalec</t>
  </si>
  <si>
    <t>Skladišče za promocijski material, gledališke liste ipd. ob blagajni.</t>
  </si>
  <si>
    <t>Priročno skladišče. Nahaja se v neposredni bližini kavarne.</t>
  </si>
  <si>
    <r>
      <rPr>
        <sz val="8"/>
        <color indexed="8"/>
        <rFont val="Arial"/>
        <family val="2"/>
      </rPr>
      <t>Servisni prostor, ki poteka po celotni globini in širini odra velike dvorane.</t>
    </r>
    <r>
      <rPr>
        <i/>
        <sz val="8"/>
        <color indexed="8"/>
        <rFont val="Arial"/>
        <family val="2"/>
      </rPr>
      <t xml:space="preserve">
- širina zaodrja 8-5 m
- višina prostora vsaj seštevek uporabne višine VD in višine prostora za tehniko</t>
    </r>
  </si>
  <si>
    <t>Prostor za tonsko, lučno in zvočno podporo MD</t>
  </si>
  <si>
    <t>Komunikacije</t>
  </si>
  <si>
    <t>20% neto površine objekta</t>
  </si>
  <si>
    <t>3% neto površine objekta</t>
  </si>
  <si>
    <r>
      <t xml:space="preserve">Vključuje tudi:
</t>
    </r>
    <r>
      <rPr>
        <i/>
        <sz val="8"/>
        <color indexed="8"/>
        <rFont val="Arial"/>
        <family val="2"/>
      </rPr>
      <t>- fundus za stare kostume (30 m</t>
    </r>
    <r>
      <rPr>
        <i/>
        <sz val="8"/>
        <color indexed="8"/>
        <rFont val="Roboto"/>
        <family val="0"/>
      </rPr>
      <t>²</t>
    </r>
    <r>
      <rPr>
        <i/>
        <sz val="8"/>
        <color indexed="8"/>
        <rFont val="Arial"/>
        <family val="2"/>
      </rPr>
      <t>),
- fundus za kostume tekočih predstav (30 m²).</t>
    </r>
  </si>
  <si>
    <t>Regalno skladiščenje.</t>
  </si>
  <si>
    <r>
      <t xml:space="preserve">Garderoba s sanitarijami, ločeno po spolu.
</t>
    </r>
    <r>
      <rPr>
        <i/>
        <sz val="8"/>
        <rFont val="Arial"/>
        <family val="2"/>
      </rPr>
      <t>- Ž: 1x wc
- M: 1x wc, 1x pisoar</t>
    </r>
  </si>
  <si>
    <r>
      <t>Sprejemni pult za odlaganje garderobe, centralna garderoba za obiskovalce vseh dvoran, zmogljivost do</t>
    </r>
    <r>
      <rPr>
        <sz val="8"/>
        <rFont val="Arial"/>
        <family val="2"/>
      </rPr>
      <t xml:space="preserve"> 600 obešalnikov (VD, MD, SD, spodnja dvorana).</t>
    </r>
  </si>
  <si>
    <t>Vhod z vetrolovom.</t>
  </si>
  <si>
    <t>Zaželeno na nivoju dvoran, neposredno ob manipulacijskem hodniku.</t>
  </si>
  <si>
    <t>Tovorno dvigalo 1</t>
  </si>
  <si>
    <t>Tovorno dvigalo 2</t>
  </si>
  <si>
    <t>Dvigala, stopnišča</t>
  </si>
  <si>
    <r>
      <t xml:space="preserve">Umestitev ob sklop garderob za igralce.
</t>
    </r>
    <r>
      <rPr>
        <i/>
        <sz val="8"/>
        <rFont val="Arial"/>
        <family val="2"/>
      </rPr>
      <t>- 4 maskirna mesta</t>
    </r>
  </si>
  <si>
    <r>
      <t xml:space="preserve">Manjše tovorno dvigalo, ki naj omogoča povezavo med garderobami in fundusom.
</t>
    </r>
    <r>
      <rPr>
        <i/>
        <sz val="8"/>
        <color indexed="8"/>
        <rFont val="Arial"/>
        <family val="2"/>
      </rPr>
      <t>- notranje dimenzije kabine 2x2x2m</t>
    </r>
  </si>
  <si>
    <r>
      <t xml:space="preserve">Omogoča prevoz oz. dostavo elementov za izvajanje produkcije in je namenjeno izključno za prevoz tovora. Dvigalo napaja vse dvorane, tudi obstoječe.
</t>
    </r>
    <r>
      <rPr>
        <i/>
        <sz val="8"/>
        <color indexed="8"/>
        <rFont val="Arial"/>
        <family val="2"/>
      </rPr>
      <t>- notranje dimenzije kabine 2,5x7x3m</t>
    </r>
  </si>
  <si>
    <r>
      <t xml:space="preserve">Hodniki, po katerih se transportirajo scenski elementi. Hodnik povezuje nakladalno rampo z zaodrjem, vsemi dvoranami, skladišči in delavnicami. Običajen scenski element oz. kulisa se transportira na vozičku 1x2m in je velikosti 6x1,2x0,1m.
</t>
    </r>
    <r>
      <rPr>
        <i/>
        <sz val="8"/>
        <rFont val="Arial"/>
        <family val="2"/>
      </rPr>
      <t>- min. širina hodnika 6m
- hodnik mora biti brez vertikalnih preprek ali stopnic</t>
    </r>
  </si>
  <si>
    <t>Tapetniška delavnica</t>
  </si>
  <si>
    <t>Rekvizitarna</t>
  </si>
  <si>
    <t>Garderoba zaposleni vhodni del</t>
  </si>
  <si>
    <r>
      <t xml:space="preserve">Umestitev kontrolnih pultov (reprodukcija tona, luči in videa) v kabine izven dvorane ni zaželena. Rešitve naj se išče v pozicijah neposredno nad sedišči ali otokih med sedišči. Tam so predvidene instalacije za vse tri segmente tehnične podpore. 
</t>
    </r>
    <r>
      <rPr>
        <i/>
        <sz val="8"/>
        <color indexed="8"/>
        <rFont val="Arial"/>
        <family val="2"/>
      </rPr>
      <t>- umeščen ob krajši stranici dvorane (glede na večnamensko uporabo dvorane naj bo pozicija optimalna za večino postavitev)</t>
    </r>
  </si>
  <si>
    <t>Umestitev kontrolnih pultov (reprodukcija tona, luči in videa) v kabine izven dvorane ni zaželena. Rešitve naj se išče v pozicijah neposredno nad sedišči ali otokih med sedišči. Tam so predvidene instalacije za vse tri segmente tehnične podpore. 
- umeščen ob krajši stranici dvorane (glede na večnamensko uporabo dvorane naj bo pozicija optimalna za večino postavitev)</t>
  </si>
  <si>
    <t>- kapaciteta 60-80 sedežev, 
- mobilna tribuna
- uporabna višina dvorane 5m</t>
  </si>
  <si>
    <t>GPC1, GPC2 (po osnutku OPPN 16)</t>
  </si>
  <si>
    <t>Površine so določene na podlagi na podlagi zahtev uporabnika. Površine lahko odstopajo od priporočenih, če to pomeni izboljšanje funkcionalnosti prostorov in zmanjšanje stroškov izgradnje ter obratovanja (npr. zaradi enostavnejše konstrukcijske zasnove, bolj strnjenega volumna...).</t>
  </si>
  <si>
    <t>A12</t>
  </si>
  <si>
    <r>
      <t xml:space="preserve">SPODNJA DVORANA
</t>
    </r>
    <r>
      <rPr>
        <sz val="10"/>
        <color indexed="8"/>
        <rFont val="Arial"/>
        <family val="2"/>
      </rPr>
      <t>Posebnosti: /</t>
    </r>
  </si>
  <si>
    <t>Foyer spodnja dvorana</t>
  </si>
  <si>
    <t>Dvorana</t>
  </si>
  <si>
    <r>
      <t xml:space="preserve">Obstoječa spodnja dvorana.
</t>
    </r>
    <r>
      <rPr>
        <i/>
        <sz val="8"/>
        <color indexed="8"/>
        <rFont val="Arial"/>
        <family val="2"/>
      </rPr>
      <t>- kapaciteta do 100 sedežev</t>
    </r>
  </si>
  <si>
    <t>obstoječe</t>
  </si>
  <si>
    <t>dozidava</t>
  </si>
  <si>
    <t xml:space="preserve">V neposredni bližini dvorane. Shranjevanje stolov za gledalce v veliki dvorani, do 300 stolov. </t>
  </si>
  <si>
    <r>
      <t>Prostor je namenjen pripravi drobnih rekvizitov, ki jih igralci uporabljajo kot pripomoček na odru (krožnik z juho, skodelica čaja, vrč, ipd.).</t>
    </r>
    <r>
      <rPr>
        <i/>
        <sz val="8"/>
        <color indexed="8"/>
        <rFont val="Roboto"/>
        <family val="0"/>
      </rPr>
      <t xml:space="preserve">
- opremljeno s polno opremljeno kuhinjo (hladilnik, umivalnik, kuhalnik, mikrovalovna pečica, ...) in delovnim kuhinjim pultom</t>
    </r>
  </si>
  <si>
    <r>
      <t>Prostor je namenjen pripravi drobnih rekvizitov, ki jih igralci uporabljajo kot pripomoček na odru (krožnik z juho, skodelica čaja, vrč, ipd.)</t>
    </r>
    <r>
      <rPr>
        <i/>
        <sz val="8"/>
        <color indexed="8"/>
        <rFont val="Arial"/>
        <family val="2"/>
      </rPr>
      <t xml:space="preserve">
- opremljeno s polno opremljeno kuhinjo (hladilnik, umivalnik, kuhalnik, mikrovalovna pečica, ...) in delovnim kuhinjim pultom</t>
    </r>
  </si>
  <si>
    <r>
      <t xml:space="preserve">Skupni prostor za zaposlene v tehnični službi.
</t>
    </r>
    <r>
      <rPr>
        <i/>
        <sz val="8"/>
        <color indexed="8"/>
        <rFont val="Arial"/>
        <family val="2"/>
      </rPr>
      <t>- garderoba s sanitarijami (tuš, wc)
- skupni prostor s čajno kuhinjo</t>
    </r>
  </si>
  <si>
    <t>- funkcionalna povezava s prostori A6-05, A6-06 in A6-07</t>
  </si>
  <si>
    <r>
      <t xml:space="preserve">Sanitarije za igralce, umeščeno ob garderobah. En sanitarni sklop je razdeljen na moški in ženski del:
</t>
    </r>
    <r>
      <rPr>
        <i/>
        <sz val="8"/>
        <color indexed="8"/>
        <rFont val="Arial"/>
        <family val="2"/>
      </rPr>
      <t>- Ž: 1x tuš, 1x wc
- M: 1x tuš, 1x wc + pisoar</t>
    </r>
  </si>
  <si>
    <t>Shranjevanje opreme, ki ni del stalne opreme odrov.
- zaželeno na nivoju dvoran, neposredno ob manipulacijskem hodniku.</t>
  </si>
  <si>
    <r>
      <t xml:space="preserve">SREDNJA DVORANA
</t>
    </r>
    <r>
      <rPr>
        <sz val="10"/>
        <color indexed="8"/>
        <rFont val="Arial"/>
        <family val="2"/>
      </rPr>
      <t>Posebnosti: Funkcionalne povezave med programi so prikazane v prilogi D_1 Sheme organizacije programa.</t>
    </r>
  </si>
  <si>
    <r>
      <t xml:space="preserve">VELIKA DVORANA
</t>
    </r>
    <r>
      <rPr>
        <sz val="10"/>
        <color indexed="8"/>
        <rFont val="Arial"/>
        <family val="2"/>
      </rPr>
      <t>Posebnosti: Funkcionalne povezave med programi so prikazane v prilogi D_1 Sheme organizacije programa.</t>
    </r>
  </si>
  <si>
    <r>
      <t xml:space="preserve">SKUPNI PROSTORI
</t>
    </r>
    <r>
      <rPr>
        <sz val="10"/>
        <color indexed="8"/>
        <rFont val="Arial"/>
        <family val="2"/>
      </rPr>
      <t>Posebnosti: Funkcionalne povezave med programi so prikazane v prilogi D_1 Sheme organizacije programa.</t>
    </r>
  </si>
  <si>
    <r>
      <t xml:space="preserve">MALA DVORANA
</t>
    </r>
    <r>
      <rPr>
        <sz val="10"/>
        <color indexed="8"/>
        <rFont val="Arial"/>
        <family val="2"/>
      </rPr>
      <t>Posebnosti: Funkcionalne povezave med programi so prikazane v prilogi D_1 Sheme organizacije programa.</t>
    </r>
  </si>
  <si>
    <r>
      <t xml:space="preserve">TEHNIČNE SLUŽBE
</t>
    </r>
    <r>
      <rPr>
        <sz val="10"/>
        <color indexed="8"/>
        <rFont val="Arial"/>
        <family val="2"/>
      </rPr>
      <t>Posebnosti: Funkcionalne povezave med programi so prikazane v prilogi D_1 Sheme organizacije programa.</t>
    </r>
  </si>
  <si>
    <r>
      <t xml:space="preserve">SKLADIŠČA
</t>
    </r>
    <r>
      <rPr>
        <sz val="10"/>
        <color indexed="8"/>
        <rFont val="Arial"/>
        <family val="2"/>
      </rPr>
      <t>Posebnosti: Funkcionalne povezave med programi so prikazane v prilogi D_1 Sheme organizacije programa.</t>
    </r>
  </si>
  <si>
    <r>
      <t xml:space="preserve">ADMINISTRACIJA IN PRODUKCIJA
</t>
    </r>
    <r>
      <rPr>
        <sz val="10"/>
        <color indexed="8"/>
        <rFont val="Arial"/>
        <family val="2"/>
      </rPr>
      <t>Posebnosti: Funkcionalne povezave med programi so prikazane v prilogi D_1 Sheme organizacije programa.</t>
    </r>
  </si>
  <si>
    <r>
      <rPr>
        <b/>
        <sz val="9"/>
        <rFont val="Arial"/>
        <family val="2"/>
      </rPr>
      <t>KOMUNIKACIJE</t>
    </r>
    <r>
      <rPr>
        <sz val="9"/>
        <rFont val="Arial"/>
        <family val="2"/>
      </rPr>
      <t xml:space="preserve">
Posebnosti: Funkcionalne povezave med programi so prikazane v prilogi D_1 Sheme organizacije programa.</t>
    </r>
  </si>
  <si>
    <r>
      <t xml:space="preserve">VHODNI DEL / PREDDVERJE
</t>
    </r>
    <r>
      <rPr>
        <sz val="10"/>
        <color indexed="8"/>
        <rFont val="Arial"/>
        <family val="2"/>
      </rPr>
      <t>Posebnosti: Funkcionalne povezave med programi so prikazane v prilogi D_1 Sheme organizacije programa.</t>
    </r>
  </si>
  <si>
    <t>- po možnosti natovarjanje skozi odprtino 2,5x7m
- zaželena je fiksna nakladalna rampa, na višini 1,3m (izravnalna ploščad ni zaželena)</t>
  </si>
  <si>
    <t>- ločeni teristorji za vsako dvorano</t>
  </si>
  <si>
    <t>- 5-8% neto površine objekta</t>
  </si>
  <si>
    <t>- 2% neto površine objekta, na etažo</t>
  </si>
  <si>
    <r>
      <rPr>
        <sz val="8"/>
        <color indexed="8"/>
        <rFont val="Arial"/>
        <family val="2"/>
      </rPr>
      <t>Rezidence za gostujoče umetnike. Funkcionalna povezava z ostalim delom gledališča ni nujna.</t>
    </r>
    <r>
      <rPr>
        <i/>
        <sz val="8"/>
        <color indexed="8"/>
        <rFont val="Arial"/>
        <family val="2"/>
      </rPr>
      <t xml:space="preserve">
- dvoposteljni apartma z manjšo kuhinjo, kopalnico in delovnim kotičkom</t>
    </r>
  </si>
  <si>
    <t>Garderoba s sanitarijami za zaposlene v administraciji in produkciji.</t>
  </si>
  <si>
    <r>
      <t xml:space="preserve">TEHNIČNI IN SERVISNI PROSTORI
</t>
    </r>
    <r>
      <rPr>
        <sz val="10"/>
        <color indexed="8"/>
        <rFont val="Arial"/>
        <family val="2"/>
      </rPr>
      <t>Posebnosti: /</t>
    </r>
  </si>
  <si>
    <t>Prostor za odpadke</t>
  </si>
  <si>
    <t>Zunanje površine</t>
  </si>
  <si>
    <r>
      <t xml:space="preserve">Dvorana za večje, zahtevnejše produkcije ter koprodukcije SMG, gostujoče predstave in večje prireditve. 
</t>
    </r>
    <r>
      <rPr>
        <i/>
        <sz val="8"/>
        <rFont val="Arial"/>
        <family val="2"/>
      </rPr>
      <t>- kapaciteta 300 sedežev, 
- mobilna tribuna
- dimenzije igralne ploskve 15-16x16m(globina),
- "black-box" dvorana, 
- uporabna višina 9-10m + 2,2 m prostor za tehniko + 1,5 m inštalacije</t>
    </r>
  </si>
  <si>
    <r>
      <t xml:space="preserve">V neposredni bližini velike dvorane. Namenjen je izvedbi vaj za predstave na velikem odru, zato naj bo dimenzija enaka velikosti igralne površine velike dvorane.
</t>
    </r>
    <r>
      <rPr>
        <i/>
        <sz val="8"/>
        <color indexed="8"/>
        <rFont val="Arial"/>
        <family val="2"/>
      </rPr>
      <t>- dimenzije 15-16x16m</t>
    </r>
  </si>
  <si>
    <t>Garderoba za zaposlene</t>
  </si>
  <si>
    <r>
      <rPr>
        <sz val="8"/>
        <color indexed="8"/>
        <rFont val="Arial"/>
        <family val="2"/>
      </rPr>
      <t>Povezano s ključavničarsko delavnico in slikarno.</t>
    </r>
    <r>
      <rPr>
        <i/>
        <sz val="8"/>
        <color indexed="8"/>
        <rFont val="Arial"/>
        <family val="2"/>
      </rPr>
      <t xml:space="preserve">
- svetla višina prostora min. 7m
- stalno delovno mesto</t>
    </r>
  </si>
  <si>
    <r>
      <rPr>
        <sz val="8"/>
        <color indexed="8"/>
        <rFont val="Arial"/>
        <family val="2"/>
      </rPr>
      <t>Povezano s ključavničarsko delavnico in delavnico za sestavljanje scene.</t>
    </r>
    <r>
      <rPr>
        <i/>
        <sz val="8"/>
        <color indexed="8"/>
        <rFont val="Arial"/>
        <family val="2"/>
      </rPr>
      <t xml:space="preserve">
- priporočena svetla višina 5m
- stalno delovno mesto</t>
    </r>
  </si>
  <si>
    <t>- 2 stalni delovni mesti</t>
  </si>
  <si>
    <r>
      <t xml:space="preserve">Povezano s pisarno za zvok in šepetalcem.
</t>
    </r>
    <r>
      <rPr>
        <i/>
        <sz val="8"/>
        <color indexed="8"/>
        <rFont val="Arial"/>
        <family val="2"/>
      </rPr>
      <t xml:space="preserve">- 3 stalna delovna mesta </t>
    </r>
  </si>
  <si>
    <r>
      <t xml:space="preserve">Povezano s pisarno za luč in video, ter šepetalcem.
</t>
    </r>
    <r>
      <rPr>
        <i/>
        <sz val="8"/>
        <color indexed="8"/>
        <rFont val="Arial"/>
        <family val="2"/>
      </rPr>
      <t>- 3 stalna delovna mesta</t>
    </r>
  </si>
  <si>
    <r>
      <t xml:space="preserve">Inspicient/vodja predstave preko monitorja in mikrofona/zvočnika spremlja igro.
</t>
    </r>
    <r>
      <rPr>
        <i/>
        <sz val="8"/>
        <color indexed="8"/>
        <rFont val="Arial"/>
        <family val="2"/>
      </rPr>
      <t>- 2 stalni delovni mesti</t>
    </r>
  </si>
  <si>
    <t>- 1 stalno delovno mesto</t>
  </si>
  <si>
    <r>
      <t xml:space="preserve">Dostop do pisarne direktorja in umetniškega vodje.
</t>
    </r>
    <r>
      <rPr>
        <i/>
        <sz val="8"/>
        <color indexed="8"/>
        <rFont val="Arial"/>
        <family val="2"/>
      </rPr>
      <t>- 1 stalno delovno mesto</t>
    </r>
  </si>
  <si>
    <r>
      <t xml:space="preserve">Prostor je povezan s pisarno umetniškega vodje in tajništvom.
</t>
    </r>
    <r>
      <rPr>
        <i/>
        <sz val="8"/>
        <color indexed="8"/>
        <rFont val="Arial"/>
        <family val="2"/>
      </rPr>
      <t>- 1 stalno delovno mesto</t>
    </r>
  </si>
  <si>
    <t>Prostor je povezan s pisarno direktorja gledališča in tajništvom.
- 1 stalno delovno mesto</t>
  </si>
  <si>
    <t>- 3 stalna delovna mesta</t>
  </si>
  <si>
    <r>
      <t xml:space="preserve">Prostor za izvajanje skupnih sestankov, predavanj ipd.
</t>
    </r>
    <r>
      <rPr>
        <i/>
        <sz val="8"/>
        <color indexed="8"/>
        <rFont val="Arial"/>
        <family val="2"/>
      </rPr>
      <t>- kapaciteta do 20 oseb
- opremljeno s čajno kuhinjo
- zaželena naravna osvetlitev</t>
    </r>
  </si>
  <si>
    <r>
      <t xml:space="preserve">Prostor za varnostno službo, ob vhodu.
</t>
    </r>
    <r>
      <rPr>
        <i/>
        <sz val="8"/>
        <color indexed="8"/>
        <rFont val="Arial"/>
        <family val="2"/>
      </rPr>
      <t>- z garderobo za zaposlenega (2 m</t>
    </r>
    <r>
      <rPr>
        <i/>
        <sz val="8"/>
        <color indexed="8"/>
        <rFont val="Roboto"/>
        <family val="0"/>
      </rPr>
      <t>²</t>
    </r>
    <r>
      <rPr>
        <i/>
        <sz val="8"/>
        <color indexed="8"/>
        <rFont val="Arial"/>
        <family val="2"/>
      </rPr>
      <t>)</t>
    </r>
  </si>
  <si>
    <t>Informacijsko prodajna točka za prodajo vstopnic in gledališkega gradiva. Blagajna bo stalno odprta.</t>
  </si>
  <si>
    <r>
      <t xml:space="preserve">Za izvajanje bralnih vaj.
</t>
    </r>
    <r>
      <rPr>
        <i/>
        <sz val="8"/>
        <color indexed="8"/>
        <rFont val="Arial"/>
        <family val="2"/>
      </rPr>
      <t>- večja sejna miza s stoli
- kapaciteta za min. 14 oseb</t>
    </r>
    <r>
      <rPr>
        <sz val="8"/>
        <color indexed="8"/>
        <rFont val="Arial"/>
        <family val="2"/>
      </rPr>
      <t xml:space="preserve">
</t>
    </r>
    <r>
      <rPr>
        <i/>
        <sz val="8"/>
        <color indexed="8"/>
        <rFont val="Arial"/>
        <family val="2"/>
      </rPr>
      <t>- zaželena naravna osvetlitev</t>
    </r>
  </si>
  <si>
    <r>
      <t xml:space="preserve"> Povezavo s pisarnama za luč in video, ter zvok.
</t>
    </r>
    <r>
      <rPr>
        <i/>
        <sz val="8"/>
        <color indexed="8"/>
        <rFont val="Arial"/>
        <family val="2"/>
      </rPr>
      <t>- 1 začasno delovno mesto</t>
    </r>
  </si>
  <si>
    <r>
      <rPr>
        <sz val="8"/>
        <color indexed="8"/>
        <rFont val="Arial"/>
        <family val="2"/>
      </rPr>
      <t>Povezano z delavnico za sestavljanje scene z mizarsko delavnico in slikarno.</t>
    </r>
    <r>
      <rPr>
        <i/>
        <sz val="8"/>
        <color indexed="8"/>
        <rFont val="Arial"/>
        <family val="2"/>
      </rPr>
      <t xml:space="preserve">
- priporočena svetla višina 5m
- stalno delovno mesto</t>
    </r>
  </si>
  <si>
    <t>V neposredni bližini tapetniške delavnice (A6-08).</t>
  </si>
  <si>
    <r>
      <t xml:space="preserve">Povezano s skladiščem za zavese (A7-04). 
</t>
    </r>
    <r>
      <rPr>
        <i/>
        <sz val="8"/>
        <color indexed="8"/>
        <rFont val="Arial"/>
        <family val="2"/>
      </rPr>
      <t>- stalno delovno mesto</t>
    </r>
  </si>
  <si>
    <r>
      <t xml:space="preserve">Prostor za izdelavo, popravljanje in urejanje kostumov. Sestavljeno iz:
</t>
    </r>
    <r>
      <rPr>
        <i/>
        <sz val="8"/>
        <color indexed="8"/>
        <rFont val="Arial"/>
        <family val="2"/>
      </rPr>
      <t>- šivalnice,
- sušilnice,
- likalnice,
- pralnice;
- stalno delovno mesto.</t>
    </r>
  </si>
  <si>
    <t>Učilnica za gledališče</t>
  </si>
  <si>
    <t>Učilnica glasba - igralnica</t>
  </si>
  <si>
    <t>Učilnica tuji jeziki - večja</t>
  </si>
  <si>
    <r>
      <t xml:space="preserve">Prostor za izvajanje nastopov, razstav, impro lige ipd.
</t>
    </r>
    <r>
      <rPr>
        <i/>
        <sz val="8"/>
        <color indexed="8"/>
        <rFont val="Arial"/>
        <family val="2"/>
      </rPr>
      <t>- opremljeno z odrom s praktikabli, fleksibilna postavitev
- kapaciteta do 40 otrok</t>
    </r>
  </si>
  <si>
    <t>Shramba mednarodni izpiti</t>
  </si>
  <si>
    <t>Delavnica</t>
  </si>
  <si>
    <t>Pisarna PR</t>
  </si>
  <si>
    <r>
      <t xml:space="preserve">Pisarna za vodjo PR službe.
</t>
    </r>
    <r>
      <rPr>
        <i/>
        <sz val="8"/>
        <color indexed="8"/>
        <rFont val="Arial"/>
        <family val="2"/>
      </rPr>
      <t>- eno stalno delovno mesto</t>
    </r>
  </si>
  <si>
    <r>
      <t xml:space="preserve">Dostop do pisarna direktorja in umetniškega vodje.
</t>
    </r>
    <r>
      <rPr>
        <i/>
        <sz val="8"/>
        <color indexed="8"/>
        <rFont val="Arial"/>
        <family val="2"/>
      </rPr>
      <t>- eno stalno delovno mesto</t>
    </r>
  </si>
  <si>
    <t>Pisarne</t>
  </si>
  <si>
    <t>- 3 pisarne z enim stalnim delovnim mestom
- 3 pisarne z dvema stalnima delovnima mestoma</t>
  </si>
  <si>
    <t>Prostor za izvajanje skupnih sestankov, predavanj ipd. Kapaciteta do 10 oseb. Opremljeno s čajno kuhinjo.</t>
  </si>
  <si>
    <t>Učilnica tuji jeziki - manjša</t>
  </si>
  <si>
    <r>
      <t xml:space="preserve">Manjša za izvajanje pouka tujega jezika.
</t>
    </r>
    <r>
      <rPr>
        <i/>
        <sz val="8"/>
        <color indexed="8"/>
        <rFont val="Arial"/>
        <family val="2"/>
      </rPr>
      <t>- kapaciteta do 5 učencev
- 5 enojnih miz s stoli
- miza za učitelja</t>
    </r>
  </si>
  <si>
    <t>Sanitarije učenci</t>
  </si>
  <si>
    <t>STAVBA - novogradnja</t>
  </si>
  <si>
    <t>STAVBA - obstoječ objekt</t>
  </si>
  <si>
    <t>Oceno investicije se vpiše po sklopih glede na ceno/m², npr. tlakovana površina, zelena površina ipd. Površino vnesejo natečajniki.</t>
  </si>
  <si>
    <r>
      <t xml:space="preserve">Učilnice za poučevanje glasbe. Pouk poteka individualno.
</t>
    </r>
    <r>
      <rPr>
        <i/>
        <sz val="8"/>
        <color indexed="8"/>
        <rFont val="Arial"/>
        <family val="2"/>
      </rPr>
      <t>- miza za učitelja
- omare za shranjevanje</t>
    </r>
  </si>
  <si>
    <r>
      <t xml:space="preserve">Prostor za izvajanje glasbenih uric, kjer se mlajši otroci spoznavajo z glasbo. Pouk poteka dinamično.
</t>
    </r>
    <r>
      <rPr>
        <i/>
        <sz val="8"/>
        <color indexed="8"/>
        <rFont val="Arial"/>
        <family val="2"/>
      </rPr>
      <t>- omare za shranjevanje glasbil
- miza za učitelja</t>
    </r>
  </si>
  <si>
    <r>
      <t xml:space="preserve">Prostor za ples, cirkus. 
</t>
    </r>
    <r>
      <rPr>
        <i/>
        <sz val="8"/>
        <color indexed="8"/>
        <rFont val="Arial"/>
        <family val="2"/>
      </rPr>
      <t>- opremljeno z ogledali in baletnim drogom</t>
    </r>
  </si>
  <si>
    <r>
      <t xml:space="preserve">Skupni prostor za zaposlene v oddelku tujih jezikov.
</t>
    </r>
    <r>
      <rPr>
        <i/>
        <sz val="8"/>
        <color indexed="8"/>
        <rFont val="Arial"/>
        <family val="2"/>
      </rPr>
      <t>- opremljeno z manjšo čajno kuhinjo
- del prostora je namenjen shranjevanju strokovne literature</t>
    </r>
  </si>
  <si>
    <r>
      <t xml:space="preserve">Varovan prostor za shranjevanje materiala za izvajanje mednarodnih izpitov. 
</t>
    </r>
    <r>
      <rPr>
        <i/>
        <sz val="8"/>
        <color indexed="8"/>
        <rFont val="Arial"/>
        <family val="2"/>
      </rPr>
      <t>- opremljeno s trezorjem</t>
    </r>
  </si>
  <si>
    <r>
      <rPr>
        <b/>
        <sz val="9"/>
        <rFont val="Arial"/>
        <family val="2"/>
      </rPr>
      <t>DODATNI PROSTORI</t>
    </r>
    <r>
      <rPr>
        <sz val="9"/>
        <rFont val="Arial"/>
        <family val="2"/>
      </rPr>
      <t xml:space="preserve">
Posebnosti: /</t>
    </r>
  </si>
  <si>
    <t>Dodatni prostor</t>
  </si>
  <si>
    <t>Po presoji natečajnika</t>
  </si>
  <si>
    <t>B6</t>
  </si>
  <si>
    <r>
      <rPr>
        <b/>
        <sz val="9"/>
        <rFont val="Arial"/>
        <family val="2"/>
      </rPr>
      <t>DODATNI PROSTOR</t>
    </r>
    <r>
      <rPr>
        <sz val="9"/>
        <rFont val="Arial"/>
        <family val="2"/>
      </rPr>
      <t xml:space="preserve">
Posebnosti: /</t>
    </r>
  </si>
  <si>
    <t>- prostor se lahko umesti v kletno etažo novega dela objekta</t>
  </si>
  <si>
    <r>
      <t xml:space="preserve">Večnamenska delavnica za kovinarska, mizarska dela ipd.
</t>
    </r>
    <r>
      <rPr>
        <i/>
        <sz val="8"/>
        <color indexed="8"/>
        <rFont val="Arial"/>
        <family val="2"/>
      </rPr>
      <t>- prostor se lahko umesti v kletno etažo novega dela objekta</t>
    </r>
  </si>
  <si>
    <r>
      <t xml:space="preserve">Skladišče za rekvizite.
</t>
    </r>
    <r>
      <rPr>
        <i/>
        <sz val="8"/>
        <color indexed="8"/>
        <rFont val="Arial"/>
        <family val="2"/>
      </rPr>
      <t>- min. širina prostora 4m</t>
    </r>
  </si>
  <si>
    <r>
      <t xml:space="preserve">Prostor naj se nahaja v neposredni bližini Festivalne dvorane in je namenjen čakanju igralcev, nastopajočih pred odhodom na oder.
</t>
    </r>
    <r>
      <rPr>
        <i/>
        <sz val="8"/>
        <color indexed="8"/>
        <rFont val="Arial"/>
        <family val="2"/>
      </rPr>
      <t>- prostor ni fiksno zaprt, stene je možno popolnoma odpreti
- uporablja se lahko tudi za izvajanje dela programa Pionirskega doma (npr. zajtrkovanje otrok v času Poletnih šol)</t>
    </r>
  </si>
  <si>
    <t>Prostor za masko, v bližini garderob in prostora za ogrevanje.</t>
  </si>
  <si>
    <t>- 2 garderobi večji s sanitarijami, 2 manjši</t>
  </si>
  <si>
    <r>
      <t xml:space="preserve">Shranjevanje opreme in kulis za Festivalno dvorano (do 600 stolov, 200 miz in praktikabli).
</t>
    </r>
    <r>
      <rPr>
        <i/>
        <sz val="8"/>
        <color indexed="8"/>
        <rFont val="Arial"/>
        <family val="2"/>
      </rPr>
      <t>- prostor se lahko umesti v kletno etažo novega dela objekta</t>
    </r>
  </si>
  <si>
    <t>Prostor za režijo in tonsko, lučno, zvočno podporo</t>
  </si>
  <si>
    <t>Prostor se nahaja v dvorani in ni fizično ločen.</t>
  </si>
  <si>
    <r>
      <t xml:space="preserve">FESTIVALNA DVORANA
</t>
    </r>
    <r>
      <rPr>
        <sz val="10"/>
        <color indexed="8"/>
        <rFont val="Arial"/>
        <family val="2"/>
      </rPr>
      <t>Posebnosti: Zaželeno je, da se večina prostorov v 1. nadstropju Baragovega semenišča nameni programu Festivalne dvorane in da se poti različnih uporabnikov objekta (otroci, obiskovalci koncerta, učitelji) čim manj mešajo</t>
    </r>
    <r>
      <rPr>
        <sz val="10"/>
        <color indexed="8"/>
        <rFont val="Arial"/>
        <family val="2"/>
      </rPr>
      <t>. Zahodni vhod na Vilharjevi 13 ostane glavni vhod v Festivalno dvorano.</t>
    </r>
  </si>
  <si>
    <t>Ob glavnem vhodu v dvorano, na zahodni strani objekta.</t>
  </si>
  <si>
    <t xml:space="preserve">Prostor za točilni pult in pogostitve pred vhodom v dvorano. </t>
  </si>
  <si>
    <r>
      <t xml:space="preserve">Učilnice za izvajanje pouka tujega jezika.
</t>
    </r>
    <r>
      <rPr>
        <i/>
        <sz val="8"/>
        <color indexed="8"/>
        <rFont val="Arial"/>
        <family val="2"/>
      </rPr>
      <t>- 12-15 učencev
- 15 enojnih miz s stoli
- miza za učitelja</t>
    </r>
  </si>
  <si>
    <r>
      <t xml:space="preserve">Večja učilnica za izvajanje pouka tujega jezika. Uporablja se tudi za izvajanje igralnih uric v manjši skupini za najmlajše otroke.
</t>
    </r>
    <r>
      <rPr>
        <i/>
        <sz val="8"/>
        <color indexed="8"/>
        <rFont val="Arial"/>
        <family val="2"/>
      </rPr>
      <t>- kapaciteta do 25 učencev
- 25 enojnih miz s stoli
- omare za shranjevanje didaktičnega materiala
- miza za učitelja</t>
    </r>
  </si>
  <si>
    <t>Shranjevanje opreme za izvajanje delavnic in pouka.</t>
  </si>
  <si>
    <r>
      <rPr>
        <sz val="8"/>
        <color indexed="8"/>
        <rFont val="Arial"/>
        <family val="2"/>
      </rPr>
      <t>Sanitarni sklop za zaposlene v upravi.</t>
    </r>
  </si>
  <si>
    <t>Sanitarije se nahajajo v vsaki etaži in obeh krakih.</t>
  </si>
  <si>
    <t>Prostor se lahko umesti v kletno etažo novega dela objekta.</t>
  </si>
  <si>
    <t>Skupne sanitarije za nastopajoče v bližini garderob.</t>
  </si>
  <si>
    <r>
      <t xml:space="preserve">Učilnica za izvajanje pouka gledališča.
</t>
    </r>
    <r>
      <rPr>
        <i/>
        <sz val="8"/>
        <color indexed="8"/>
        <rFont val="Arial"/>
        <family val="2"/>
      </rPr>
      <t>- opremljeno z manjšim odrom</t>
    </r>
  </si>
  <si>
    <r>
      <t xml:space="preserve">Skupni prostor za zaposlene v kulturno-umetniškem oddelku. 
</t>
    </r>
    <r>
      <rPr>
        <i/>
        <sz val="8"/>
        <color indexed="8"/>
        <rFont val="Arial"/>
        <family val="2"/>
      </rPr>
      <t>- opremljeno s čajno kuhinjo</t>
    </r>
  </si>
  <si>
    <r>
      <t xml:space="preserve">Pisarna za direktorico Pionirskega doma. Dostopno iz tajništva.
</t>
    </r>
    <r>
      <rPr>
        <i/>
        <sz val="8"/>
        <color indexed="8"/>
        <rFont val="Arial"/>
        <family val="2"/>
      </rPr>
      <t>- eno stalno delovno mesto</t>
    </r>
  </si>
  <si>
    <r>
      <t xml:space="preserve">Namenjen pripravi pogostitev, dostopen le zaposlenim oz. zunanjim izvajalcem.
</t>
    </r>
    <r>
      <rPr>
        <i/>
        <sz val="8"/>
        <color indexed="8"/>
        <rFont val="Arial"/>
        <family val="2"/>
      </rPr>
      <t>- opremljeno s kuhinjo</t>
    </r>
  </si>
  <si>
    <t>- shramba za opremo za vzdrževanje objekta in čistilni servis,
- garderoba s sanitarijami za osebje (2 osebi).</t>
  </si>
  <si>
    <r>
      <t xml:space="preserve">Pisarna za tehnike.
</t>
    </r>
    <r>
      <rPr>
        <i/>
        <sz val="8"/>
        <color indexed="8"/>
        <rFont val="Arial"/>
        <family val="2"/>
      </rPr>
      <t>- dve delovni mesti</t>
    </r>
  </si>
  <si>
    <t>Garderoba s sanitarijami za zaposlene v tehničnih prostorih (tehniki, mizar, ..)</t>
  </si>
  <si>
    <t>Faktor odprtih bivalnih površin</t>
  </si>
  <si>
    <t>Odprte bivalne površine za FBP</t>
  </si>
  <si>
    <t>B7</t>
  </si>
  <si>
    <t>Zaodrje</t>
  </si>
  <si>
    <r>
      <rPr>
        <b/>
        <sz val="9"/>
        <rFont val="Arial"/>
        <family val="2"/>
      </rPr>
      <t>ZGORNJA DVORANA</t>
    </r>
    <r>
      <rPr>
        <sz val="9"/>
        <rFont val="Arial"/>
        <family val="2"/>
      </rPr>
      <t xml:space="preserve">
Posebnosti: Obstoječa dvorana</t>
    </r>
  </si>
  <si>
    <t>A13</t>
  </si>
  <si>
    <t>Površina parcele za izračun FZ</t>
  </si>
  <si>
    <t>Površina parcele za izračun FZP</t>
  </si>
  <si>
    <t>Površina parcele za izračun FBP</t>
  </si>
  <si>
    <t>Zazidana površina dozidave za FZ*</t>
  </si>
  <si>
    <t>Zazidana površina obstoječega objekta</t>
  </si>
  <si>
    <t>Delež nestanovanjskega programa</t>
  </si>
  <si>
    <t>Delež stanovanjskega programa</t>
  </si>
  <si>
    <t>Študentski dom</t>
  </si>
  <si>
    <t>A - SMG dozidava</t>
  </si>
  <si>
    <t>A - SMG obstoječe</t>
  </si>
  <si>
    <t>A1-01</t>
  </si>
  <si>
    <t>A1-02</t>
  </si>
  <si>
    <t>A1-03</t>
  </si>
  <si>
    <t>A1-04</t>
  </si>
  <si>
    <t>A1-05</t>
  </si>
  <si>
    <t>A1-06</t>
  </si>
  <si>
    <t>A1-07</t>
  </si>
  <si>
    <t>A1-08</t>
  </si>
  <si>
    <t>A1-09</t>
  </si>
  <si>
    <t>A1-10</t>
  </si>
  <si>
    <t>A2-01</t>
  </si>
  <si>
    <t>A2-02</t>
  </si>
  <si>
    <t>A2-03</t>
  </si>
  <si>
    <t>A2-04</t>
  </si>
  <si>
    <t>A2-05</t>
  </si>
  <si>
    <t>A2-06</t>
  </si>
  <si>
    <t>A2-07</t>
  </si>
  <si>
    <t>A2-08</t>
  </si>
  <si>
    <t>A3-01</t>
  </si>
  <si>
    <t>A3-02</t>
  </si>
  <si>
    <t>A3-03</t>
  </si>
  <si>
    <t>A3-04</t>
  </si>
  <si>
    <t>A3-05</t>
  </si>
  <si>
    <t>A4-01</t>
  </si>
  <si>
    <t>A4-02</t>
  </si>
  <si>
    <t>A4-03</t>
  </si>
  <si>
    <t>A5-01</t>
  </si>
  <si>
    <t>A5-02</t>
  </si>
  <si>
    <t>A5-03</t>
  </si>
  <si>
    <t>A5-04</t>
  </si>
  <si>
    <t>A5-05</t>
  </si>
  <si>
    <t>A5-06</t>
  </si>
  <si>
    <t>A5-07</t>
  </si>
  <si>
    <t>A6-01</t>
  </si>
  <si>
    <t>A6-02</t>
  </si>
  <si>
    <t>A6-03</t>
  </si>
  <si>
    <t>A6-04</t>
  </si>
  <si>
    <t>A6-05</t>
  </si>
  <si>
    <t>A6-06</t>
  </si>
  <si>
    <t>A6-07</t>
  </si>
  <si>
    <t>A6-08</t>
  </si>
  <si>
    <t>A6-09</t>
  </si>
  <si>
    <t>A6-10</t>
  </si>
  <si>
    <t>A6-11</t>
  </si>
  <si>
    <t>A6-12</t>
  </si>
  <si>
    <t>A7-01</t>
  </si>
  <si>
    <t>A7-02</t>
  </si>
  <si>
    <t>A7-03</t>
  </si>
  <si>
    <t>A7-04</t>
  </si>
  <si>
    <t>A7-05</t>
  </si>
  <si>
    <t>A7-06</t>
  </si>
  <si>
    <t>A7-07</t>
  </si>
  <si>
    <t>A7-08</t>
  </si>
  <si>
    <t>A8-01</t>
  </si>
  <si>
    <t>A8-02</t>
  </si>
  <si>
    <t>A8-03</t>
  </si>
  <si>
    <t>A8-04</t>
  </si>
  <si>
    <t>A8-05</t>
  </si>
  <si>
    <t>A8-06</t>
  </si>
  <si>
    <t>A8-07</t>
  </si>
  <si>
    <t>A8-08</t>
  </si>
  <si>
    <t>A8-09</t>
  </si>
  <si>
    <t>A8-10</t>
  </si>
  <si>
    <t>A8-11</t>
  </si>
  <si>
    <t>A8-12</t>
  </si>
  <si>
    <t>A8-13</t>
  </si>
  <si>
    <t>A8-14</t>
  </si>
  <si>
    <t>A8-15</t>
  </si>
  <si>
    <t>A8-16</t>
  </si>
  <si>
    <t>A9-01</t>
  </si>
  <si>
    <t>A10-01</t>
  </si>
  <si>
    <t>A10-02</t>
  </si>
  <si>
    <t>A10-03</t>
  </si>
  <si>
    <t>A10-04</t>
  </si>
  <si>
    <t>A10-05</t>
  </si>
  <si>
    <t>A11-01</t>
  </si>
  <si>
    <t>A11-02</t>
  </si>
  <si>
    <t>A11-03</t>
  </si>
  <si>
    <t>A11-04</t>
  </si>
  <si>
    <t>A11-05</t>
  </si>
  <si>
    <t>A11-06</t>
  </si>
  <si>
    <t>A12-01</t>
  </si>
  <si>
    <t>A12-02</t>
  </si>
  <si>
    <t>A12-03</t>
  </si>
  <si>
    <t>A12-04</t>
  </si>
  <si>
    <t>A12-05</t>
  </si>
  <si>
    <t>A12-06</t>
  </si>
  <si>
    <t>A13-01</t>
  </si>
  <si>
    <t>A13-02</t>
  </si>
  <si>
    <t>A13-03</t>
  </si>
  <si>
    <t>A13-04</t>
  </si>
  <si>
    <t>A13-05</t>
  </si>
  <si>
    <t>A13-06</t>
  </si>
  <si>
    <t>A13-07</t>
  </si>
  <si>
    <t>A13-08</t>
  </si>
  <si>
    <t>A13-09</t>
  </si>
  <si>
    <t>B1-01</t>
  </si>
  <si>
    <t>B1-02</t>
  </si>
  <si>
    <t>B1-03</t>
  </si>
  <si>
    <t>B1-04</t>
  </si>
  <si>
    <t>B1-05</t>
  </si>
  <si>
    <t>B1-06</t>
  </si>
  <si>
    <t>B1-07</t>
  </si>
  <si>
    <t>B1-08</t>
  </si>
  <si>
    <t>B1-09</t>
  </si>
  <si>
    <t>B1-10</t>
  </si>
  <si>
    <t>B1-11</t>
  </si>
  <si>
    <t>B1-12</t>
  </si>
  <si>
    <t>B1-13</t>
  </si>
  <si>
    <t>B1-14</t>
  </si>
  <si>
    <t>B1-15</t>
  </si>
  <si>
    <t>B2-01</t>
  </si>
  <si>
    <t>B2-02</t>
  </si>
  <si>
    <t>B2-03</t>
  </si>
  <si>
    <t>B2-04</t>
  </si>
  <si>
    <t>B2-05</t>
  </si>
  <si>
    <t>B2-06</t>
  </si>
  <si>
    <t>B2-07</t>
  </si>
  <si>
    <t>B2-08</t>
  </si>
  <si>
    <t>B2-10</t>
  </si>
  <si>
    <t>B2-11</t>
  </si>
  <si>
    <t>B2-12</t>
  </si>
  <si>
    <t>B3-01</t>
  </si>
  <si>
    <t>B3-02</t>
  </si>
  <si>
    <t>B3-04</t>
  </si>
  <si>
    <t>B3-05</t>
  </si>
  <si>
    <t>B3-06</t>
  </si>
  <si>
    <t>B3-07</t>
  </si>
  <si>
    <t>B3-08</t>
  </si>
  <si>
    <t>B4-01</t>
  </si>
  <si>
    <t>B4-02</t>
  </si>
  <si>
    <t>B4-03</t>
  </si>
  <si>
    <t>B4-04</t>
  </si>
  <si>
    <t>B4-05</t>
  </si>
  <si>
    <t>B4-06</t>
  </si>
  <si>
    <t>B5-01</t>
  </si>
  <si>
    <t>B5-02</t>
  </si>
  <si>
    <t>B6-01</t>
  </si>
  <si>
    <t>B6-02</t>
  </si>
  <si>
    <t>B7-01</t>
  </si>
  <si>
    <t>B7-02</t>
  </si>
  <si>
    <t>B7-03</t>
  </si>
  <si>
    <t>B7-04</t>
  </si>
  <si>
    <t>B7-05</t>
  </si>
  <si>
    <t>B7-06</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</si>
</sst>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0.0\ &quot;€&quot;"/>
  </numFmts>
  <fonts count="113">
    <font>
      <sz val="10"/>
      <name val="Arial"/>
      <family val="2"/>
    </font>
    <font>
      <sz val="11"/>
      <color indexed="8"/>
      <name val="Calibri"/>
      <family val="2"/>
    </font>
    <font>
      <sz val="10"/>
      <color indexed="8"/>
      <name val="Arial"/>
      <family val="2"/>
    </font>
    <font>
      <i/>
      <sz val="8"/>
      <color indexed="8"/>
      <name val="Arial"/>
      <family val="2"/>
    </font>
    <font>
      <sz val="8"/>
      <color indexed="8"/>
      <name val="Arial"/>
      <family val="2"/>
    </font>
    <font>
      <sz val="9"/>
      <name val="Arial"/>
      <family val="2"/>
    </font>
    <font>
      <sz val="8"/>
      <name val="Arial"/>
      <family val="2"/>
    </font>
    <font>
      <b/>
      <sz val="10"/>
      <name val="Arial"/>
      <family val="2"/>
    </font>
    <font>
      <sz val="26"/>
      <name val="Arial"/>
      <family val="2"/>
    </font>
    <font>
      <b/>
      <sz val="11"/>
      <name val="Arial"/>
      <family val="2"/>
    </font>
    <font>
      <b/>
      <sz val="9"/>
      <name val="Arial"/>
      <family val="2"/>
    </font>
    <font>
      <sz val="20"/>
      <name val="Arial"/>
      <family val="2"/>
    </font>
    <font>
      <b/>
      <sz val="12"/>
      <name val="Arial"/>
      <family val="2"/>
    </font>
    <font>
      <sz val="14"/>
      <name val="Arial"/>
      <family val="2"/>
    </font>
    <font>
      <sz val="36"/>
      <name val="Arial"/>
      <family val="2"/>
    </font>
    <font>
      <sz val="12"/>
      <name val="Arial"/>
      <family val="2"/>
    </font>
    <font>
      <sz val="22"/>
      <name val="Arial"/>
      <family val="2"/>
    </font>
    <font>
      <i/>
      <sz val="8"/>
      <name val="Arial"/>
      <family val="2"/>
    </font>
    <font>
      <u val="single"/>
      <sz val="10"/>
      <name val="Arial"/>
      <family val="2"/>
    </font>
    <font>
      <sz val="10"/>
      <name val="Calibri Light"/>
      <family val="2"/>
    </font>
    <font>
      <b/>
      <sz val="14"/>
      <name val="Arial"/>
      <family val="2"/>
    </font>
    <font>
      <i/>
      <sz val="8"/>
      <color indexed="8"/>
      <name val="Roboto"/>
      <family val="0"/>
    </font>
    <font>
      <i/>
      <sz val="10"/>
      <name val="Arial"/>
      <family val="2"/>
    </font>
    <font>
      <b/>
      <sz val="10"/>
      <color indexed="23"/>
      <name val="Arial"/>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u val="single"/>
      <sz val="10"/>
      <color indexed="25"/>
      <name val="Arial"/>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b/>
      <sz val="10"/>
      <color indexed="53"/>
      <name val="Arial"/>
      <family val="2"/>
    </font>
    <font>
      <b/>
      <sz val="10"/>
      <color indexed="54"/>
      <name val="Arial"/>
      <family val="2"/>
    </font>
    <font>
      <sz val="10"/>
      <color indexed="53"/>
      <name val="Arial"/>
      <family val="2"/>
    </font>
    <font>
      <sz val="11"/>
      <color indexed="20"/>
      <name val="Calibri"/>
      <family val="2"/>
    </font>
    <font>
      <sz val="11"/>
      <color indexed="62"/>
      <name val="Calibri"/>
      <family val="2"/>
    </font>
    <font>
      <b/>
      <sz val="11"/>
      <color indexed="8"/>
      <name val="Calibri"/>
      <family val="2"/>
    </font>
    <font>
      <b/>
      <sz val="10"/>
      <color indexed="8"/>
      <name val="Arial"/>
      <family val="2"/>
    </font>
    <font>
      <i/>
      <sz val="10"/>
      <color indexed="8"/>
      <name val="Arial"/>
      <family val="2"/>
    </font>
    <font>
      <sz val="10"/>
      <color indexed="10"/>
      <name val="Arial"/>
      <family val="2"/>
    </font>
    <font>
      <b/>
      <sz val="10"/>
      <color indexed="10"/>
      <name val="Arial"/>
      <family val="2"/>
    </font>
    <font>
      <b/>
      <sz val="16"/>
      <color indexed="9"/>
      <name val="Arial"/>
      <family val="2"/>
    </font>
    <font>
      <sz val="10"/>
      <color indexed="51"/>
      <name val="Arial"/>
      <family val="2"/>
    </font>
    <font>
      <b/>
      <sz val="22"/>
      <color indexed="8"/>
      <name val="Arial"/>
      <family val="2"/>
    </font>
    <font>
      <b/>
      <sz val="22"/>
      <color indexed="9"/>
      <name val="Arial"/>
      <family val="2"/>
    </font>
    <font>
      <b/>
      <sz val="11"/>
      <color indexed="9"/>
      <name val="Arial"/>
      <family val="2"/>
    </font>
    <font>
      <b/>
      <sz val="12"/>
      <color indexed="9"/>
      <name val="Arial"/>
      <family val="2"/>
    </font>
    <font>
      <b/>
      <sz val="14"/>
      <color indexed="9"/>
      <name val="Arial"/>
      <family val="2"/>
    </font>
    <font>
      <b/>
      <sz val="10"/>
      <color indexed="51"/>
      <name val="Arial"/>
      <family val="2"/>
    </font>
    <font>
      <b/>
      <sz val="22"/>
      <color indexed="51"/>
      <name val="Arial"/>
      <family val="2"/>
    </font>
    <font>
      <b/>
      <sz val="10"/>
      <color indexed="9"/>
      <name val="Arial"/>
      <family val="2"/>
    </font>
    <font>
      <b/>
      <sz val="18"/>
      <color indexed="9"/>
      <name val="Arial"/>
      <family val="2"/>
    </font>
    <font>
      <sz val="9"/>
      <color indexed="10"/>
      <name val="Arial"/>
      <family val="2"/>
    </font>
    <font>
      <sz val="8"/>
      <color indexed="10"/>
      <name val="Arial"/>
      <family val="2"/>
    </font>
    <font>
      <b/>
      <sz val="14"/>
      <color indexed="10"/>
      <name val="Arial"/>
      <family val="2"/>
    </font>
    <font>
      <b/>
      <sz val="9"/>
      <color indexed="10"/>
      <name val="Arial"/>
      <family val="2"/>
    </font>
    <font>
      <b/>
      <sz val="12"/>
      <color indexed="8"/>
      <name val="Arial"/>
      <family val="2"/>
    </font>
    <font>
      <sz val="9"/>
      <color indexed="8"/>
      <name val="Arial"/>
      <family val="2"/>
    </font>
    <font>
      <sz val="11"/>
      <color theme="1"/>
      <name val="Calibri"/>
      <family val="2"/>
    </font>
    <font>
      <b/>
      <sz val="10"/>
      <color theme="0" tint="-0.4999699890613556"/>
      <name val="Arial"/>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u val="single"/>
      <sz val="10"/>
      <color theme="11"/>
      <name val="Arial"/>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b/>
      <sz val="10"/>
      <color theme="5" tint="-0.24993999302387238"/>
      <name val="Arial"/>
      <family val="2"/>
    </font>
    <font>
      <b/>
      <sz val="10"/>
      <color theme="3" tint="0.39998000860214233"/>
      <name val="Arial"/>
      <family val="2"/>
    </font>
    <font>
      <sz val="10"/>
      <color theme="5" tint="-0.24993999302387238"/>
      <name val="Arial"/>
      <family val="2"/>
    </font>
    <font>
      <sz val="11"/>
      <color rgb="FF9C0006"/>
      <name val="Calibri"/>
      <family val="2"/>
    </font>
    <font>
      <sz val="11"/>
      <color rgb="FF3F3F76"/>
      <name val="Calibri"/>
      <family val="2"/>
    </font>
    <font>
      <b/>
      <sz val="11"/>
      <color theme="1"/>
      <name val="Calibri"/>
      <family val="2"/>
    </font>
    <font>
      <b/>
      <sz val="10"/>
      <color theme="1"/>
      <name val="Arial"/>
      <family val="2"/>
    </font>
    <font>
      <sz val="10"/>
      <color theme="1"/>
      <name val="Arial"/>
      <family val="2"/>
    </font>
    <font>
      <sz val="8"/>
      <color theme="1"/>
      <name val="Arial"/>
      <family val="2"/>
    </font>
    <font>
      <sz val="10"/>
      <color rgb="FF000000"/>
      <name val="Arial"/>
      <family val="2"/>
    </font>
    <font>
      <i/>
      <sz val="10"/>
      <color rgb="FF000000"/>
      <name val="Arial"/>
      <family val="2"/>
    </font>
    <font>
      <sz val="10"/>
      <color rgb="FFFF0000"/>
      <name val="Arial"/>
      <family val="2"/>
    </font>
    <font>
      <b/>
      <sz val="10"/>
      <color rgb="FFFF0000"/>
      <name val="Arial"/>
      <family val="2"/>
    </font>
    <font>
      <b/>
      <sz val="16"/>
      <color theme="0"/>
      <name val="Arial"/>
      <family val="2"/>
    </font>
    <font>
      <sz val="10"/>
      <color rgb="FFFFC91D"/>
      <name val="Arial"/>
      <family val="2"/>
    </font>
    <font>
      <b/>
      <sz val="10"/>
      <color rgb="FF000000"/>
      <name val="Arial"/>
      <family val="2"/>
    </font>
    <font>
      <b/>
      <sz val="22"/>
      <color theme="1"/>
      <name val="Arial"/>
      <family val="2"/>
    </font>
    <font>
      <b/>
      <sz val="22"/>
      <color theme="0"/>
      <name val="Arial"/>
      <family val="2"/>
    </font>
    <font>
      <b/>
      <sz val="11"/>
      <color theme="0"/>
      <name val="Arial"/>
      <family val="2"/>
    </font>
    <font>
      <b/>
      <sz val="12"/>
      <color theme="0"/>
      <name val="Arial"/>
      <family val="2"/>
    </font>
    <font>
      <b/>
      <sz val="14"/>
      <color theme="0"/>
      <name val="Arial"/>
      <family val="2"/>
    </font>
    <font>
      <b/>
      <sz val="10"/>
      <color theme="7"/>
      <name val="Arial"/>
      <family val="2"/>
    </font>
    <font>
      <b/>
      <sz val="22"/>
      <color theme="7"/>
      <name val="Arial"/>
      <family val="2"/>
    </font>
    <font>
      <b/>
      <sz val="10"/>
      <color theme="0"/>
      <name val="Arial"/>
      <family val="2"/>
    </font>
    <font>
      <b/>
      <sz val="18"/>
      <color theme="0"/>
      <name val="Arial"/>
      <family val="2"/>
    </font>
    <font>
      <sz val="9"/>
      <color rgb="FFFF0000"/>
      <name val="Arial"/>
      <family val="2"/>
    </font>
    <font>
      <sz val="8"/>
      <color rgb="FFFF0000"/>
      <name val="Arial"/>
      <family val="2"/>
    </font>
    <font>
      <i/>
      <sz val="8"/>
      <color theme="1"/>
      <name val="Arial"/>
      <family val="2"/>
    </font>
    <font>
      <b/>
      <sz val="14"/>
      <color rgb="FFFF0000"/>
      <name val="Arial"/>
      <family val="2"/>
    </font>
    <font>
      <b/>
      <sz val="9"/>
      <color rgb="FFFF0000"/>
      <name val="Arial"/>
      <family val="2"/>
    </font>
    <font>
      <b/>
      <sz val="12"/>
      <color theme="1"/>
      <name val="Arial"/>
      <family val="2"/>
    </font>
    <font>
      <sz val="9"/>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2"/>
        <bgColor indexed="64"/>
      </patternFill>
    </fill>
    <fill>
      <patternFill patternType="solid">
        <fgColor rgb="FFC6EFCE"/>
        <bgColor indexed="64"/>
      </patternFill>
    </fill>
    <fill>
      <patternFill patternType="solid">
        <fgColor theme="7" tint="0.5999600291252136"/>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lightUp">
        <fgColor theme="0" tint="-0.149959996342659"/>
      </patternFill>
    </fill>
    <fill>
      <patternFill patternType="solid">
        <fgColor rgb="FFA5A5A5"/>
        <bgColor indexed="64"/>
      </patternFill>
    </fill>
    <fill>
      <patternFill patternType="solid">
        <fgColor theme="5"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rgb="FFFFC91D"/>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2" tint="-0.4999699890613556"/>
        <bgColor indexed="64"/>
      </patternFill>
    </fill>
  </fills>
  <borders count="28">
    <border>
      <left/>
      <right/>
      <top/>
      <bottom/>
      <diagonal/>
    </border>
    <border>
      <left/>
      <right/>
      <top style="medium">
        <color theme="0"/>
      </top>
      <bottom style="medium">
        <color theme="0"/>
      </bottom>
    </border>
    <border>
      <left style="thick">
        <color theme="0"/>
      </left>
      <right style="thick">
        <color theme="0"/>
      </right>
      <top style="thick">
        <color theme="0"/>
      </top>
      <bottom style="thick">
        <color theme="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bottom style="mediu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hair"/>
      <bottom/>
    </border>
    <border>
      <left>
        <color indexed="63"/>
      </left>
      <right>
        <color indexed="63"/>
      </right>
      <top style="thin">
        <color theme="4"/>
      </top>
      <bottom style="double">
        <color theme="4"/>
      </bottom>
    </border>
    <border>
      <left/>
      <right/>
      <top/>
      <bottom style="thin"/>
    </border>
    <border>
      <left/>
      <right/>
      <top style="thin"/>
      <bottom/>
    </border>
    <border>
      <left style="thin"/>
      <right/>
      <top/>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medium">
        <color theme="0"/>
      </bottom>
    </border>
    <border>
      <left/>
      <right/>
      <top style="medium">
        <color theme="0"/>
      </top>
      <bottom style="hair"/>
    </border>
    <border>
      <left/>
      <right/>
      <top/>
      <bottom style="hair"/>
    </border>
    <border>
      <left style="thick">
        <color theme="0"/>
      </left>
      <right/>
      <top style="thick">
        <color theme="0"/>
      </top>
      <bottom style="thick">
        <color theme="0"/>
      </bottom>
    </border>
    <border>
      <left/>
      <right/>
      <top style="thick">
        <color theme="0"/>
      </top>
      <bottom/>
    </border>
    <border>
      <left/>
      <right/>
      <top style="medium">
        <color theme="0"/>
      </top>
      <bottom/>
    </border>
  </borders>
  <cellStyleXfs count="92">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Font="0" applyAlignment="0" applyProtection="0"/>
    <xf numFmtId="0" fontId="67" fillId="21" borderId="0" applyNumberFormat="0" applyBorder="0" applyAlignment="0" applyProtection="0"/>
    <xf numFmtId="0" fontId="18" fillId="0" borderId="0" applyNumberFormat="0" applyFill="0" applyBorder="0" applyAlignment="0">
      <protection locked="0"/>
    </xf>
    <xf numFmtId="3" fontId="5" fillId="22" borderId="2">
      <alignment horizontal="center" vertical="center"/>
      <protection locked="0"/>
    </xf>
    <xf numFmtId="49" fontId="6" fillId="22" borderId="2">
      <alignment horizontal="left" vertical="center" wrapText="1"/>
      <protection locked="0"/>
    </xf>
    <xf numFmtId="165" fontId="5" fillId="22" borderId="2">
      <alignment horizontal="center" vertical="center"/>
      <protection locked="0"/>
    </xf>
    <xf numFmtId="3" fontId="20" fillId="22" borderId="2">
      <alignment horizontal="center" vertical="center"/>
      <protection locked="0"/>
    </xf>
    <xf numFmtId="0" fontId="68" fillId="23" borderId="3" applyNumberFormat="0" applyAlignment="0" applyProtection="0"/>
    <xf numFmtId="3" fontId="5" fillId="0" borderId="0" applyBorder="0">
      <alignment horizontal="center" vertical="center"/>
      <protection/>
    </xf>
    <xf numFmtId="165" fontId="5" fillId="0" borderId="0" applyBorder="0">
      <alignment horizontal="center"/>
      <protection/>
    </xf>
    <xf numFmtId="0" fontId="69" fillId="0" borderId="0" applyNumberFormat="0" applyFill="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8" fillId="0" borderId="0">
      <alignment horizontal="left" wrapText="1"/>
      <protection/>
    </xf>
    <xf numFmtId="0" fontId="0" fillId="0" borderId="0">
      <alignment/>
      <protection/>
    </xf>
    <xf numFmtId="0" fontId="73" fillId="24" borderId="0" applyNumberFormat="0" applyBorder="0" applyAlignment="0" applyProtection="0"/>
    <xf numFmtId="0" fontId="65" fillId="0" borderId="0">
      <alignment/>
      <protection/>
    </xf>
    <xf numFmtId="0" fontId="74" fillId="0" borderId="0" applyNumberFormat="0" applyFill="0" applyBorder="0" applyAlignment="0" applyProtection="0"/>
    <xf numFmtId="9" fontId="0" fillId="0" borderId="0" applyFont="0" applyFill="0" applyBorder="0" applyAlignment="0" applyProtection="0"/>
    <xf numFmtId="9" fontId="5" fillId="0" borderId="0">
      <alignment horizontal="center"/>
      <protection/>
    </xf>
    <xf numFmtId="49" fontId="6" fillId="0" borderId="0" applyNumberFormat="0">
      <alignment horizontal="left" vertical="top"/>
      <protection/>
    </xf>
    <xf numFmtId="0" fontId="0" fillId="25" borderId="7" applyNumberFormat="0" applyFont="0" applyAlignment="0" applyProtection="0"/>
    <xf numFmtId="0" fontId="75" fillId="0" borderId="0" applyNumberFormat="0" applyFill="0" applyBorder="0" applyAlignment="0" applyProtection="0"/>
    <xf numFmtId="49" fontId="5" fillId="0" borderId="0">
      <alignment/>
      <protection/>
    </xf>
    <xf numFmtId="1" fontId="7" fillId="0" borderId="8" applyBorder="0">
      <alignment vertical="center"/>
      <protection/>
    </xf>
    <xf numFmtId="0" fontId="76" fillId="0" borderId="0" applyNumberFormat="0" applyFill="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8" fillId="0" borderId="9" applyNumberFormat="0" applyFill="0" applyAlignment="0" applyProtection="0"/>
    <xf numFmtId="3" fontId="7" fillId="32" borderId="2">
      <alignment horizontal="right" vertical="center"/>
      <protection/>
    </xf>
    <xf numFmtId="3" fontId="7" fillId="32" borderId="1">
      <alignment horizontal="right" vertical="center"/>
      <protection/>
    </xf>
    <xf numFmtId="0" fontId="79" fillId="33" borderId="10" applyNumberFormat="0" applyAlignment="0" applyProtection="0"/>
    <xf numFmtId="49" fontId="7" fillId="0" borderId="0" applyNumberFormat="0">
      <alignment horizontal="left"/>
      <protection/>
    </xf>
    <xf numFmtId="0" fontId="80" fillId="23" borderId="11" applyNumberFormat="0" applyAlignment="0" applyProtection="0"/>
    <xf numFmtId="9" fontId="81" fillId="0" borderId="0">
      <alignment horizontal="center"/>
      <protection/>
    </xf>
    <xf numFmtId="1" fontId="81" fillId="0" borderId="0">
      <alignment horizontal="center"/>
      <protection/>
    </xf>
    <xf numFmtId="165" fontId="81" fillId="0" borderId="0">
      <alignment horizontal="center"/>
      <protection/>
    </xf>
    <xf numFmtId="165" fontId="82" fillId="0" borderId="0">
      <alignment horizontal="center"/>
      <protection/>
    </xf>
    <xf numFmtId="165" fontId="7" fillId="34" borderId="1">
      <alignment vertical="center"/>
      <protection/>
    </xf>
    <xf numFmtId="165" fontId="7" fillId="35" borderId="1">
      <alignment vertical="center"/>
      <protection/>
    </xf>
    <xf numFmtId="0" fontId="83" fillId="0" borderId="0">
      <alignment horizontal="center"/>
      <protection/>
    </xf>
    <xf numFmtId="165" fontId="9" fillId="34" borderId="1">
      <alignment vertical="center"/>
      <protection/>
    </xf>
    <xf numFmtId="165" fontId="9" fillId="36" borderId="1">
      <alignment vertical="center"/>
      <protection/>
    </xf>
    <xf numFmtId="1" fontId="5" fillId="37" borderId="2">
      <alignment horizontal="center" vertical="center"/>
      <protection/>
    </xf>
    <xf numFmtId="165" fontId="5" fillId="37" borderId="2">
      <alignment horizontal="center" vertical="center"/>
      <protection/>
    </xf>
    <xf numFmtId="165" fontId="7" fillId="0" borderId="12">
      <alignment horizontal="center" vertical="center" wrapText="1"/>
      <protection/>
    </xf>
    <xf numFmtId="0" fontId="84" fillId="3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39" borderId="11" applyNumberFormat="0" applyAlignment="0" applyProtection="0"/>
    <xf numFmtId="0" fontId="86" fillId="0" borderId="13" applyNumberFormat="0" applyFill="0" applyAlignment="0" applyProtection="0"/>
  </cellStyleXfs>
  <cellXfs count="364">
    <xf numFmtId="0" fontId="0" fillId="0" borderId="0" xfId="0" applyAlignment="1">
      <alignment wrapText="1"/>
    </xf>
    <xf numFmtId="0" fontId="0" fillId="0" borderId="0" xfId="0" applyAlignment="1">
      <alignment horizontal="center"/>
    </xf>
    <xf numFmtId="0" fontId="87" fillId="0" borderId="0" xfId="0" applyFont="1" applyAlignment="1">
      <alignment horizontal="left"/>
    </xf>
    <xf numFmtId="0" fontId="88" fillId="0" borderId="0" xfId="0" applyFont="1" applyAlignment="1">
      <alignment wrapText="1"/>
    </xf>
    <xf numFmtId="0" fontId="88" fillId="0" borderId="0" xfId="0" applyFont="1" applyAlignment="1">
      <alignment horizontal="center"/>
    </xf>
    <xf numFmtId="1" fontId="88" fillId="0" borderId="0" xfId="0" applyNumberFormat="1" applyFont="1" applyAlignment="1">
      <alignment horizontal="center"/>
    </xf>
    <xf numFmtId="1" fontId="88" fillId="0" borderId="0" xfId="0" applyNumberFormat="1" applyFont="1" applyAlignment="1">
      <alignment horizontal="center" vertical="top"/>
    </xf>
    <xf numFmtId="0" fontId="88" fillId="0" borderId="0" xfId="0" applyFont="1" applyAlignment="1" quotePrefix="1">
      <alignment horizontal="right"/>
    </xf>
    <xf numFmtId="0" fontId="89" fillId="0" borderId="0" xfId="0" applyFont="1" applyAlignment="1">
      <alignment vertical="top" wrapText="1"/>
    </xf>
    <xf numFmtId="0" fontId="87" fillId="0" borderId="0" xfId="0" applyFont="1" applyAlignment="1">
      <alignment horizontal="right"/>
    </xf>
    <xf numFmtId="165" fontId="5" fillId="0" borderId="0" xfId="42">
      <alignment horizontal="center"/>
      <protection/>
    </xf>
    <xf numFmtId="165" fontId="5" fillId="0" borderId="0" xfId="42" applyBorder="1">
      <alignment horizontal="center"/>
      <protection/>
    </xf>
    <xf numFmtId="0" fontId="90" fillId="0" borderId="0" xfId="0" applyFont="1" applyAlignment="1">
      <alignment horizontal="center"/>
    </xf>
    <xf numFmtId="165" fontId="5" fillId="0" borderId="0" xfId="0" applyNumberFormat="1" applyFont="1" applyAlignment="1">
      <alignment horizontal="center"/>
    </xf>
    <xf numFmtId="1" fontId="90" fillId="0" borderId="0" xfId="0" applyNumberFormat="1" applyFont="1" applyAlignment="1">
      <alignment horizontal="center"/>
    </xf>
    <xf numFmtId="165" fontId="5" fillId="37" borderId="2" xfId="83">
      <alignment horizontal="center" vertical="center"/>
      <protection/>
    </xf>
    <xf numFmtId="0" fontId="88" fillId="40" borderId="0" xfId="0" applyFont="1" applyFill="1" applyAlignment="1">
      <alignment wrapText="1"/>
    </xf>
    <xf numFmtId="0" fontId="88" fillId="40" borderId="0" xfId="0" applyFont="1" applyFill="1" applyAlignment="1">
      <alignment horizontal="center"/>
    </xf>
    <xf numFmtId="0" fontId="87" fillId="40" borderId="0" xfId="0" applyFont="1" applyFill="1" applyAlignment="1">
      <alignment horizontal="left"/>
    </xf>
    <xf numFmtId="165" fontId="10" fillId="40" borderId="0" xfId="42" applyFont="1" applyFill="1" applyBorder="1">
      <alignment horizontal="center"/>
      <protection/>
    </xf>
    <xf numFmtId="1" fontId="88" fillId="40" borderId="0" xfId="0" applyNumberFormat="1" applyFont="1" applyFill="1" applyAlignment="1">
      <alignment horizontal="center"/>
    </xf>
    <xf numFmtId="0" fontId="87" fillId="0" borderId="0" xfId="0" applyFont="1" applyAlignment="1">
      <alignment horizontal="left" vertical="top"/>
    </xf>
    <xf numFmtId="165" fontId="5" fillId="0" borderId="0" xfId="42" applyBorder="1" applyAlignment="1">
      <alignment horizontal="center" vertical="top"/>
      <protection/>
    </xf>
    <xf numFmtId="0" fontId="88" fillId="0" borderId="0" xfId="0" applyFont="1" applyAlignment="1">
      <alignment vertical="top"/>
    </xf>
    <xf numFmtId="1" fontId="91" fillId="0" borderId="0" xfId="0" applyNumberFormat="1" applyFont="1" applyAlignment="1">
      <alignment horizontal="center"/>
    </xf>
    <xf numFmtId="0" fontId="87" fillId="41" borderId="0" xfId="0" applyFont="1" applyFill="1" applyAlignment="1">
      <alignment horizontal="left"/>
    </xf>
    <xf numFmtId="0" fontId="88" fillId="41" borderId="0" xfId="0" applyFont="1" applyFill="1" applyAlignment="1">
      <alignment horizontal="center"/>
    </xf>
    <xf numFmtId="165" fontId="10" fillId="41" borderId="0" xfId="42" applyFont="1" applyFill="1" applyBorder="1">
      <alignment horizontal="center"/>
      <protection/>
    </xf>
    <xf numFmtId="1" fontId="88" fillId="41" borderId="0" xfId="0" applyNumberFormat="1" applyFont="1" applyFill="1" applyAlignment="1">
      <alignment horizontal="center"/>
    </xf>
    <xf numFmtId="0" fontId="87" fillId="41" borderId="0" xfId="0" applyFont="1" applyFill="1" applyAlignment="1">
      <alignment horizontal="left" vertical="center"/>
    </xf>
    <xf numFmtId="0" fontId="88" fillId="41" borderId="0" xfId="0" applyFont="1" applyFill="1" applyAlignment="1">
      <alignment horizontal="center" vertical="center"/>
    </xf>
    <xf numFmtId="165" fontId="10" fillId="41" borderId="0" xfId="42" applyFont="1" applyFill="1" applyBorder="1" applyAlignment="1">
      <alignment horizontal="center" vertical="center"/>
      <protection/>
    </xf>
    <xf numFmtId="1" fontId="88" fillId="41" borderId="0" xfId="0" applyNumberFormat="1" applyFont="1" applyFill="1" applyAlignment="1">
      <alignment horizontal="center" vertical="center"/>
    </xf>
    <xf numFmtId="165" fontId="5" fillId="41" borderId="0" xfId="42" applyFill="1">
      <alignment horizontal="center"/>
      <protection/>
    </xf>
    <xf numFmtId="0" fontId="88" fillId="0" borderId="0" xfId="0" applyFont="1" applyAlignment="1">
      <alignment vertical="center"/>
    </xf>
    <xf numFmtId="0" fontId="88" fillId="0" borderId="0" xfId="0" applyFont="1" applyAlignment="1">
      <alignment horizontal="center" vertical="center"/>
    </xf>
    <xf numFmtId="1" fontId="88" fillId="0" borderId="0" xfId="0" applyNumberFormat="1" applyFont="1" applyAlignment="1">
      <alignment horizontal="center" vertical="center"/>
    </xf>
    <xf numFmtId="0" fontId="87" fillId="0" borderId="0" xfId="0" applyFont="1" applyAlignment="1">
      <alignment horizontal="left" vertical="center"/>
    </xf>
    <xf numFmtId="165" fontId="10" fillId="0" borderId="0" xfId="42" applyFont="1" applyBorder="1" applyAlignment="1">
      <alignment horizontal="center" vertical="center"/>
      <protection/>
    </xf>
    <xf numFmtId="165" fontId="5" fillId="41" borderId="0" xfId="42" applyFill="1" applyBorder="1">
      <alignment horizontal="center"/>
      <protection/>
    </xf>
    <xf numFmtId="0" fontId="87" fillId="41" borderId="0" xfId="0" applyFont="1" applyFill="1" applyAlignment="1">
      <alignment horizontal="right"/>
    </xf>
    <xf numFmtId="0" fontId="0" fillId="0" borderId="0" xfId="0" applyAlignment="1">
      <alignment/>
    </xf>
    <xf numFmtId="0" fontId="7" fillId="0" borderId="0" xfId="71" applyNumberFormat="1" applyAlignment="1">
      <alignment vertical="top"/>
      <protection/>
    </xf>
    <xf numFmtId="0" fontId="87" fillId="0" borderId="14" xfId="0" applyFont="1" applyBorder="1" applyAlignment="1">
      <alignment horizontal="left"/>
    </xf>
    <xf numFmtId="0" fontId="88" fillId="0" borderId="14" xfId="0" applyFont="1" applyBorder="1" applyAlignment="1">
      <alignment horizontal="center"/>
    </xf>
    <xf numFmtId="165" fontId="5" fillId="0" borderId="14" xfId="42" applyBorder="1">
      <alignment horizontal="center"/>
      <protection/>
    </xf>
    <xf numFmtId="1" fontId="88" fillId="0" borderId="14" xfId="0" applyNumberFormat="1" applyFont="1" applyBorder="1" applyAlignment="1">
      <alignment horizontal="center"/>
    </xf>
    <xf numFmtId="0" fontId="11" fillId="0" borderId="0" xfId="0" applyFont="1" applyAlignment="1">
      <alignment horizontal="left" vertical="top"/>
    </xf>
    <xf numFmtId="0" fontId="0" fillId="0" borderId="1" xfId="33" applyFont="1" applyFill="1" applyAlignment="1">
      <alignment horizontal="left"/>
    </xf>
    <xf numFmtId="0" fontId="0" fillId="0" borderId="0" xfId="0" applyAlignment="1">
      <alignment vertical="top"/>
    </xf>
    <xf numFmtId="0" fontId="15" fillId="0" borderId="0" xfId="33" applyFont="1" applyFill="1" applyBorder="1" applyAlignment="1">
      <alignment horizontal="left" vertical="center"/>
    </xf>
    <xf numFmtId="3" fontId="7" fillId="32" borderId="2" xfId="68">
      <alignment horizontal="right" vertical="center"/>
      <protection/>
    </xf>
    <xf numFmtId="0" fontId="0" fillId="0" borderId="15" xfId="0" applyBorder="1" applyAlignment="1">
      <alignment wrapText="1"/>
    </xf>
    <xf numFmtId="0" fontId="88" fillId="40" borderId="16" xfId="0" applyFont="1" applyFill="1" applyBorder="1" applyAlignment="1">
      <alignment wrapText="1"/>
    </xf>
    <xf numFmtId="0" fontId="87" fillId="0" borderId="14" xfId="0" applyFont="1" applyBorder="1" applyAlignment="1">
      <alignment horizontal="right"/>
    </xf>
    <xf numFmtId="0" fontId="87" fillId="0" borderId="15" xfId="0" applyFont="1" applyBorder="1" applyAlignment="1">
      <alignment horizontal="right"/>
    </xf>
    <xf numFmtId="0" fontId="92" fillId="0" borderId="0" xfId="33" applyFont="1" applyFill="1" applyBorder="1" applyAlignment="1">
      <alignment horizontal="left" vertical="center"/>
    </xf>
    <xf numFmtId="165" fontId="0" fillId="0" borderId="0" xfId="0" applyNumberFormat="1" applyAlignment="1">
      <alignment wrapText="1"/>
    </xf>
    <xf numFmtId="0" fontId="0" fillId="0" borderId="0" xfId="0" applyFont="1" applyAlignment="1">
      <alignment wrapText="1"/>
    </xf>
    <xf numFmtId="165" fontId="93" fillId="0" borderId="0" xfId="0" applyNumberFormat="1" applyFont="1" applyAlignment="1">
      <alignment wrapText="1"/>
    </xf>
    <xf numFmtId="0" fontId="87" fillId="0" borderId="15" xfId="0" applyFont="1" applyBorder="1" applyAlignment="1">
      <alignment vertical="top"/>
    </xf>
    <xf numFmtId="0" fontId="87" fillId="41" borderId="0" xfId="0" applyFont="1" applyFill="1" applyAlignment="1">
      <alignment vertical="top"/>
    </xf>
    <xf numFmtId="0" fontId="87" fillId="40" borderId="0" xfId="0" applyFont="1" applyFill="1" applyAlignment="1">
      <alignment vertical="top"/>
    </xf>
    <xf numFmtId="0" fontId="88" fillId="41" borderId="0" xfId="0" applyFont="1" applyFill="1" applyAlignment="1">
      <alignment vertical="top"/>
    </xf>
    <xf numFmtId="0" fontId="87" fillId="0" borderId="0" xfId="0" applyFont="1" applyAlignment="1">
      <alignment vertical="top"/>
    </xf>
    <xf numFmtId="0" fontId="90" fillId="0" borderId="0" xfId="0" applyFont="1" applyAlignment="1">
      <alignment horizontal="right" wrapText="1"/>
    </xf>
    <xf numFmtId="2" fontId="5" fillId="0" borderId="0" xfId="42" applyNumberFormat="1" applyBorder="1">
      <alignment horizontal="center"/>
      <protection/>
    </xf>
    <xf numFmtId="2" fontId="10" fillId="41" borderId="0" xfId="42" applyNumberFormat="1" applyFont="1" applyFill="1" applyBorder="1">
      <alignment horizontal="center"/>
      <protection/>
    </xf>
    <xf numFmtId="2" fontId="10" fillId="41" borderId="0" xfId="42" applyNumberFormat="1" applyFont="1" applyFill="1" applyBorder="1" applyAlignment="1">
      <alignment horizontal="center" vertical="center"/>
      <protection/>
    </xf>
    <xf numFmtId="2" fontId="10" fillId="40" borderId="0" xfId="42" applyNumberFormat="1" applyFont="1" applyFill="1" applyBorder="1">
      <alignment horizontal="center"/>
      <protection/>
    </xf>
    <xf numFmtId="2" fontId="5" fillId="0" borderId="0" xfId="42" applyNumberFormat="1" applyBorder="1" applyAlignment="1">
      <alignment horizontal="center" vertical="top"/>
      <protection/>
    </xf>
    <xf numFmtId="2" fontId="5" fillId="0" borderId="14" xfId="42" applyNumberFormat="1" applyBorder="1">
      <alignment horizontal="center"/>
      <protection/>
    </xf>
    <xf numFmtId="2" fontId="10" fillId="0" borderId="0" xfId="42" applyNumberFormat="1" applyFont="1" applyBorder="1" applyAlignment="1">
      <alignment horizontal="center" vertical="center"/>
      <protection/>
    </xf>
    <xf numFmtId="0" fontId="88" fillId="0" borderId="0" xfId="0" applyFont="1" applyAlignment="1">
      <alignment horizontal="right"/>
    </xf>
    <xf numFmtId="2" fontId="10" fillId="0" borderId="0" xfId="42" applyNumberFormat="1" applyFont="1" applyBorder="1">
      <alignment horizontal="center"/>
      <protection/>
    </xf>
    <xf numFmtId="0" fontId="5" fillId="0" borderId="0" xfId="58" applyNumberFormat="1" applyAlignment="1">
      <alignment horizontal="right"/>
      <protection/>
    </xf>
    <xf numFmtId="165" fontId="5" fillId="0" borderId="0" xfId="0" applyNumberFormat="1" applyFont="1" applyAlignment="1">
      <alignment vertical="top"/>
    </xf>
    <xf numFmtId="2" fontId="90" fillId="0" borderId="0" xfId="0" applyNumberFormat="1" applyFont="1" applyAlignment="1">
      <alignment horizontal="center"/>
    </xf>
    <xf numFmtId="0" fontId="90" fillId="0" borderId="0" xfId="0" applyFont="1" applyAlignment="1">
      <alignment horizontal="right"/>
    </xf>
    <xf numFmtId="1" fontId="88" fillId="0" borderId="17" xfId="0" applyNumberFormat="1" applyFont="1" applyBorder="1" applyAlignment="1">
      <alignment horizontal="center" vertical="center"/>
    </xf>
    <xf numFmtId="0" fontId="90" fillId="0" borderId="14" xfId="0" applyFont="1" applyBorder="1" applyAlignment="1">
      <alignment horizontal="center"/>
    </xf>
    <xf numFmtId="165" fontId="5" fillId="0" borderId="14" xfId="0" applyNumberFormat="1" applyFont="1" applyBorder="1" applyAlignment="1">
      <alignment vertical="top"/>
    </xf>
    <xf numFmtId="165" fontId="5" fillId="0" borderId="14" xfId="0" applyNumberFormat="1" applyFont="1" applyBorder="1" applyAlignment="1">
      <alignment horizontal="center"/>
    </xf>
    <xf numFmtId="1" fontId="90" fillId="0" borderId="14" xfId="0" applyNumberFormat="1" applyFont="1" applyBorder="1" applyAlignment="1">
      <alignment horizontal="center"/>
    </xf>
    <xf numFmtId="2" fontId="90" fillId="0" borderId="14" xfId="0" applyNumberFormat="1" applyFont="1" applyBorder="1" applyAlignment="1">
      <alignment horizontal="center"/>
    </xf>
    <xf numFmtId="0" fontId="90" fillId="0" borderId="15" xfId="0" applyFont="1" applyBorder="1" applyAlignment="1">
      <alignment horizontal="right"/>
    </xf>
    <xf numFmtId="0" fontId="90" fillId="0" borderId="15" xfId="0" applyFont="1" applyBorder="1" applyAlignment="1">
      <alignment horizontal="center"/>
    </xf>
    <xf numFmtId="165" fontId="5" fillId="0" borderId="15" xfId="0" applyNumberFormat="1" applyFont="1" applyBorder="1" applyAlignment="1">
      <alignment horizontal="center"/>
    </xf>
    <xf numFmtId="1" fontId="90" fillId="0" borderId="15" xfId="0" applyNumberFormat="1" applyFont="1" applyBorder="1" applyAlignment="1">
      <alignment horizontal="center"/>
    </xf>
    <xf numFmtId="2" fontId="90" fillId="0" borderId="15" xfId="0" applyNumberFormat="1" applyFont="1" applyBorder="1" applyAlignment="1">
      <alignment horizontal="center"/>
    </xf>
    <xf numFmtId="165" fontId="5" fillId="0" borderId="15" xfId="0" applyNumberFormat="1" applyFont="1" applyBorder="1" applyAlignment="1">
      <alignment vertical="top"/>
    </xf>
    <xf numFmtId="0" fontId="88" fillId="0" borderId="16" xfId="0" applyFont="1" applyBorder="1" applyAlignment="1">
      <alignment vertical="center"/>
    </xf>
    <xf numFmtId="165" fontId="5" fillId="0" borderId="0" xfId="42" applyBorder="1" applyAlignment="1">
      <alignment horizontal="center" vertical="center"/>
      <protection/>
    </xf>
    <xf numFmtId="0" fontId="87" fillId="41" borderId="0" xfId="0" applyFont="1" applyFill="1" applyAlignment="1">
      <alignment horizontal="left" vertical="top" wrapText="1"/>
    </xf>
    <xf numFmtId="0" fontId="88" fillId="0" borderId="0" xfId="0" applyFont="1" applyAlignment="1">
      <alignment vertical="center" wrapText="1"/>
    </xf>
    <xf numFmtId="0" fontId="90" fillId="0" borderId="14" xfId="0" applyFont="1" applyBorder="1" applyAlignment="1">
      <alignment horizontal="right" wrapText="1"/>
    </xf>
    <xf numFmtId="0" fontId="88" fillId="41" borderId="0" xfId="0" applyFont="1" applyFill="1" applyAlignment="1">
      <alignment wrapText="1"/>
    </xf>
    <xf numFmtId="0" fontId="88" fillId="41" borderId="0" xfId="0" applyFont="1" applyFill="1" applyAlignment="1" quotePrefix="1">
      <alignment horizontal="right" vertical="top"/>
    </xf>
    <xf numFmtId="0" fontId="88" fillId="41" borderId="0" xfId="0" applyFont="1" applyFill="1" applyAlignment="1" quotePrefix="1">
      <alignment horizontal="right"/>
    </xf>
    <xf numFmtId="0" fontId="87" fillId="0" borderId="15" xfId="0" applyFont="1" applyBorder="1" applyAlignment="1">
      <alignment horizontal="left" vertical="center"/>
    </xf>
    <xf numFmtId="0" fontId="88" fillId="0" borderId="15" xfId="0" applyFont="1" applyBorder="1" applyAlignment="1">
      <alignment horizontal="center" vertical="center"/>
    </xf>
    <xf numFmtId="165" fontId="10" fillId="0" borderId="15" xfId="42" applyFont="1" applyBorder="1" applyAlignment="1">
      <alignment horizontal="center" vertical="center"/>
      <protection/>
    </xf>
    <xf numFmtId="2" fontId="10" fillId="0" borderId="15" xfId="42" applyNumberFormat="1" applyFont="1" applyBorder="1" applyAlignment="1">
      <alignment horizontal="center" vertical="center"/>
      <protection/>
    </xf>
    <xf numFmtId="1" fontId="88" fillId="0" borderId="15" xfId="0" applyNumberFormat="1" applyFont="1" applyBorder="1" applyAlignment="1">
      <alignment horizontal="center" vertical="center"/>
    </xf>
    <xf numFmtId="0" fontId="89" fillId="0" borderId="14" xfId="0" applyFont="1" applyBorder="1" applyAlignment="1">
      <alignment vertical="top" wrapText="1"/>
    </xf>
    <xf numFmtId="2" fontId="5" fillId="41" borderId="0" xfId="42" applyNumberFormat="1" applyFill="1" applyBorder="1">
      <alignment horizontal="center"/>
      <protection/>
    </xf>
    <xf numFmtId="1" fontId="88" fillId="41" borderId="0" xfId="0" applyNumberFormat="1" applyFont="1" applyFill="1" applyAlignment="1">
      <alignment horizontal="center" vertical="top"/>
    </xf>
    <xf numFmtId="0" fontId="0" fillId="41" borderId="0" xfId="0" applyFill="1" applyAlignment="1">
      <alignment wrapText="1"/>
    </xf>
    <xf numFmtId="0" fontId="87" fillId="42" borderId="0" xfId="0" applyFont="1" applyFill="1" applyAlignment="1">
      <alignment horizontal="left" vertical="center"/>
    </xf>
    <xf numFmtId="0" fontId="94" fillId="42" borderId="0" xfId="0" applyFont="1" applyFill="1" applyAlignment="1">
      <alignment horizontal="left" vertical="center"/>
    </xf>
    <xf numFmtId="165" fontId="5" fillId="42" borderId="0" xfId="42" applyFill="1" applyBorder="1" applyAlignment="1">
      <alignment horizontal="center" vertical="center"/>
      <protection/>
    </xf>
    <xf numFmtId="2" fontId="5" fillId="42" borderId="0" xfId="42" applyNumberFormat="1" applyFill="1" applyBorder="1" applyAlignment="1">
      <alignment horizontal="center" vertical="center"/>
      <protection/>
    </xf>
    <xf numFmtId="1" fontId="88" fillId="42" borderId="0" xfId="0" applyNumberFormat="1" applyFont="1" applyFill="1" applyAlignment="1">
      <alignment horizontal="center" vertical="center"/>
    </xf>
    <xf numFmtId="165" fontId="5" fillId="42" borderId="0" xfId="42" applyFill="1" applyBorder="1">
      <alignment horizontal="center"/>
      <protection/>
    </xf>
    <xf numFmtId="2" fontId="5" fillId="42" borderId="0" xfId="42" applyNumberFormat="1" applyFill="1" applyBorder="1">
      <alignment horizontal="center"/>
      <protection/>
    </xf>
    <xf numFmtId="1" fontId="88" fillId="42" borderId="0" xfId="0" applyNumberFormat="1" applyFont="1" applyFill="1" applyAlignment="1">
      <alignment horizontal="center"/>
    </xf>
    <xf numFmtId="0" fontId="0" fillId="42" borderId="0" xfId="79" applyFont="1" applyFill="1">
      <alignment horizontal="center"/>
      <protection/>
    </xf>
    <xf numFmtId="3" fontId="5" fillId="0" borderId="0" xfId="41">
      <alignment horizontal="center" vertical="center"/>
      <protection/>
    </xf>
    <xf numFmtId="1" fontId="95" fillId="0" borderId="0" xfId="0" applyNumberFormat="1" applyFont="1" applyAlignment="1">
      <alignment horizontal="center"/>
    </xf>
    <xf numFmtId="0" fontId="0" fillId="42" borderId="0" xfId="0" applyFill="1" applyAlignment="1">
      <alignment wrapText="1"/>
    </xf>
    <xf numFmtId="0" fontId="88" fillId="42" borderId="0" xfId="0" applyFont="1" applyFill="1" applyAlignment="1">
      <alignment wrapText="1"/>
    </xf>
    <xf numFmtId="0" fontId="88" fillId="40" borderId="18" xfId="0" applyFont="1" applyFill="1" applyBorder="1" applyAlignment="1">
      <alignment wrapText="1"/>
    </xf>
    <xf numFmtId="0" fontId="0" fillId="0" borderId="19" xfId="0" applyBorder="1" applyAlignment="1">
      <alignment wrapText="1"/>
    </xf>
    <xf numFmtId="0" fontId="0" fillId="0" borderId="17" xfId="0" applyBorder="1" applyAlignment="1">
      <alignment wrapText="1"/>
    </xf>
    <xf numFmtId="0" fontId="88" fillId="40" borderId="16" xfId="0" applyFont="1" applyFill="1" applyBorder="1" applyAlignment="1" quotePrefix="1">
      <alignment horizontal="right" vertical="top"/>
    </xf>
    <xf numFmtId="0" fontId="88" fillId="40" borderId="16" xfId="0" applyFont="1" applyFill="1" applyBorder="1" applyAlignment="1" quotePrefix="1">
      <alignment horizontal="right"/>
    </xf>
    <xf numFmtId="0" fontId="88" fillId="40" borderId="20" xfId="0" applyFont="1" applyFill="1" applyBorder="1" applyAlignment="1" quotePrefix="1">
      <alignment horizontal="right"/>
    </xf>
    <xf numFmtId="0" fontId="0" fillId="0" borderId="21" xfId="0" applyBorder="1" applyAlignment="1">
      <alignment wrapText="1"/>
    </xf>
    <xf numFmtId="1" fontId="90" fillId="41" borderId="0" xfId="0" applyNumberFormat="1" applyFont="1" applyFill="1" applyAlignment="1">
      <alignment horizontal="center"/>
    </xf>
    <xf numFmtId="0" fontId="90" fillId="41" borderId="0" xfId="0" applyFont="1" applyFill="1" applyAlignment="1">
      <alignment wrapText="1"/>
    </xf>
    <xf numFmtId="0" fontId="96" fillId="41" borderId="0" xfId="0" applyFont="1" applyFill="1" applyAlignment="1">
      <alignment horizontal="left"/>
    </xf>
    <xf numFmtId="0" fontId="96" fillId="0" borderId="16" xfId="0" applyFont="1" applyBorder="1" applyAlignment="1">
      <alignment horizontal="left"/>
    </xf>
    <xf numFmtId="0" fontId="96" fillId="0" borderId="20" xfId="0" applyFont="1" applyBorder="1" applyAlignment="1">
      <alignment horizontal="left"/>
    </xf>
    <xf numFmtId="1" fontId="90" fillId="0" borderId="21" xfId="0" applyNumberFormat="1" applyFont="1" applyBorder="1" applyAlignment="1">
      <alignment horizontal="center"/>
    </xf>
    <xf numFmtId="0" fontId="97" fillId="41" borderId="0" xfId="0" applyFont="1" applyFill="1" applyAlignment="1">
      <alignment horizontal="center" vertical="center"/>
    </xf>
    <xf numFmtId="0" fontId="90" fillId="41" borderId="0" xfId="0" applyFont="1" applyFill="1" applyAlignment="1">
      <alignment horizontal="center"/>
    </xf>
    <xf numFmtId="165" fontId="5" fillId="41" borderId="0" xfId="0" applyNumberFormat="1" applyFont="1" applyFill="1" applyAlignment="1">
      <alignment vertical="top"/>
    </xf>
    <xf numFmtId="165" fontId="5" fillId="41" borderId="0" xfId="0" applyNumberFormat="1" applyFont="1" applyFill="1" applyAlignment="1">
      <alignment horizontal="center"/>
    </xf>
    <xf numFmtId="2" fontId="90" fillId="41" borderId="0" xfId="0" applyNumberFormat="1" applyFont="1" applyFill="1" applyAlignment="1">
      <alignment horizontal="center"/>
    </xf>
    <xf numFmtId="0" fontId="90" fillId="41" borderId="0" xfId="0" applyFont="1" applyFill="1" applyAlignment="1">
      <alignment horizontal="right"/>
    </xf>
    <xf numFmtId="0" fontId="97" fillId="41" borderId="0" xfId="0" applyFont="1" applyFill="1" applyAlignment="1">
      <alignment horizontal="center" vertical="top" wrapText="1"/>
    </xf>
    <xf numFmtId="0" fontId="98" fillId="42" borderId="0" xfId="0" applyFont="1" applyFill="1" applyAlignment="1">
      <alignment horizontal="center" vertical="center"/>
    </xf>
    <xf numFmtId="0" fontId="88" fillId="42" borderId="0" xfId="0" applyFont="1" applyFill="1" applyAlignment="1">
      <alignment horizontal="center" vertical="center"/>
    </xf>
    <xf numFmtId="0" fontId="88" fillId="42" borderId="0" xfId="0" applyFont="1" applyFill="1" applyAlignment="1">
      <alignment horizontal="left"/>
    </xf>
    <xf numFmtId="0" fontId="88" fillId="42" borderId="0" xfId="0" applyFont="1" applyFill="1" applyAlignment="1">
      <alignment horizontal="left" vertical="center" wrapText="1"/>
    </xf>
    <xf numFmtId="1" fontId="88" fillId="42" borderId="0" xfId="0" applyNumberFormat="1" applyFont="1" applyFill="1" applyAlignment="1">
      <alignment horizontal="left" vertical="center"/>
    </xf>
    <xf numFmtId="1" fontId="88" fillId="0" borderId="0" xfId="0" applyNumberFormat="1" applyFont="1" applyAlignment="1">
      <alignment horizontal="left" vertical="center"/>
    </xf>
    <xf numFmtId="0" fontId="88" fillId="0" borderId="0" xfId="0" applyFont="1" applyAlignment="1">
      <alignment horizontal="left" vertical="center" wrapText="1"/>
    </xf>
    <xf numFmtId="0" fontId="0" fillId="0" borderId="17" xfId="0" applyBorder="1" applyAlignment="1">
      <alignment vertical="center" wrapText="1"/>
    </xf>
    <xf numFmtId="0" fontId="96" fillId="0" borderId="18" xfId="0" applyFont="1" applyBorder="1" applyAlignment="1">
      <alignment horizontal="left"/>
    </xf>
    <xf numFmtId="1" fontId="90" fillId="0" borderId="19" xfId="0" applyNumberFormat="1" applyFont="1" applyBorder="1" applyAlignment="1">
      <alignment horizontal="center"/>
    </xf>
    <xf numFmtId="0" fontId="88" fillId="41" borderId="0" xfId="0" applyFont="1" applyFill="1" applyAlignment="1">
      <alignment vertical="center"/>
    </xf>
    <xf numFmtId="0" fontId="0" fillId="0" borderId="0" xfId="0" applyAlignment="1">
      <alignment vertical="center" wrapText="1"/>
    </xf>
    <xf numFmtId="0" fontId="7" fillId="0" borderId="0" xfId="0" applyFont="1" applyAlignment="1">
      <alignment wrapText="1"/>
    </xf>
    <xf numFmtId="165" fontId="5" fillId="22" borderId="2" xfId="38">
      <alignment horizontal="center" vertical="center"/>
      <protection locked="0"/>
    </xf>
    <xf numFmtId="0" fontId="0" fillId="0" borderId="18" xfId="0" applyBorder="1" applyAlignment="1">
      <alignment wrapText="1"/>
    </xf>
    <xf numFmtId="0" fontId="12" fillId="0" borderId="22" xfId="33" applyFont="1" applyFill="1" applyBorder="1" applyAlignment="1">
      <alignment horizontal="left" vertical="top"/>
    </xf>
    <xf numFmtId="0" fontId="0" fillId="0" borderId="15" xfId="0" applyBorder="1" applyAlignment="1">
      <alignment vertical="top"/>
    </xf>
    <xf numFmtId="0" fontId="15" fillId="0" borderId="22" xfId="33" applyFont="1" applyFill="1" applyBorder="1" applyAlignment="1">
      <alignment horizontal="left" vertical="center"/>
    </xf>
    <xf numFmtId="0" fontId="0" fillId="0" borderId="22" xfId="33" applyFont="1" applyFill="1" applyBorder="1" applyAlignment="1">
      <alignment horizontal="right" vertical="center"/>
    </xf>
    <xf numFmtId="0" fontId="0" fillId="0" borderId="16" xfId="0" applyBorder="1" applyAlignment="1">
      <alignment vertical="top"/>
    </xf>
    <xf numFmtId="0" fontId="7" fillId="0" borderId="0" xfId="0" applyFont="1" applyAlignment="1">
      <alignment/>
    </xf>
    <xf numFmtId="0" fontId="0" fillId="0" borderId="20" xfId="0" applyBorder="1" applyAlignment="1">
      <alignment wrapText="1"/>
    </xf>
    <xf numFmtId="0" fontId="0" fillId="0" borderId="14" xfId="0" applyBorder="1" applyAlignment="1">
      <alignment wrapText="1"/>
    </xf>
    <xf numFmtId="0" fontId="0" fillId="0" borderId="16" xfId="0" applyBorder="1" applyAlignment="1">
      <alignment wrapText="1"/>
    </xf>
    <xf numFmtId="0" fontId="17" fillId="0" borderId="0" xfId="0" applyFont="1" applyAlignment="1">
      <alignment horizontal="center" vertical="center"/>
    </xf>
    <xf numFmtId="0" fontId="5" fillId="0" borderId="23" xfId="33" applyFont="1" applyFill="1" applyBorder="1" applyAlignment="1">
      <alignment horizontal="left" vertical="center"/>
    </xf>
    <xf numFmtId="0" fontId="5" fillId="0" borderId="0" xfId="33" applyFont="1" applyFill="1" applyBorder="1" applyAlignment="1">
      <alignment horizontal="right" vertical="center"/>
    </xf>
    <xf numFmtId="0" fontId="6" fillId="0" borderId="0" xfId="33" applyFont="1" applyFill="1" applyBorder="1" applyAlignment="1">
      <alignment horizontal="right" vertical="center"/>
    </xf>
    <xf numFmtId="0" fontId="17" fillId="0" borderId="0" xfId="0" applyFont="1" applyAlignment="1">
      <alignment horizontal="left" vertical="center"/>
    </xf>
    <xf numFmtId="0" fontId="5" fillId="0" borderId="24" xfId="0" applyFont="1" applyBorder="1" applyAlignment="1">
      <alignment vertical="top"/>
    </xf>
    <xf numFmtId="0" fontId="5" fillId="0" borderId="24" xfId="33" applyFont="1" applyFill="1" applyBorder="1" applyAlignment="1">
      <alignment horizontal="left" vertical="center"/>
    </xf>
    <xf numFmtId="0" fontId="5" fillId="0" borderId="24" xfId="33" applyFont="1" applyFill="1" applyBorder="1" applyAlignment="1">
      <alignment horizontal="right" vertical="center"/>
    </xf>
    <xf numFmtId="0" fontId="0" fillId="43" borderId="0" xfId="0" applyFill="1" applyAlignment="1">
      <alignment wrapText="1"/>
    </xf>
    <xf numFmtId="0" fontId="0" fillId="43" borderId="0" xfId="0" applyFill="1" applyAlignment="1">
      <alignment horizontal="center"/>
    </xf>
    <xf numFmtId="0" fontId="12" fillId="43" borderId="0" xfId="0" applyFont="1" applyFill="1" applyAlignment="1">
      <alignment horizontal="left" vertical="center"/>
    </xf>
    <xf numFmtId="0" fontId="99" fillId="43" borderId="0" xfId="0" applyFont="1" applyFill="1" applyAlignment="1">
      <alignment vertical="center"/>
    </xf>
    <xf numFmtId="0" fontId="100" fillId="43" borderId="0" xfId="0" applyFont="1" applyFill="1" applyAlignment="1">
      <alignment vertical="center"/>
    </xf>
    <xf numFmtId="0" fontId="101" fillId="43" borderId="0" xfId="0" applyFont="1" applyFill="1" applyAlignment="1">
      <alignment vertical="center"/>
    </xf>
    <xf numFmtId="0" fontId="94" fillId="43" borderId="0" xfId="0" applyFont="1" applyFill="1" applyAlignment="1">
      <alignment vertical="center"/>
    </xf>
    <xf numFmtId="0" fontId="10" fillId="0" borderId="0" xfId="0" applyFont="1" applyAlignment="1">
      <alignment/>
    </xf>
    <xf numFmtId="0" fontId="0" fillId="41" borderId="0" xfId="0" applyFill="1" applyAlignment="1">
      <alignment vertical="center" wrapText="1"/>
    </xf>
    <xf numFmtId="0" fontId="13" fillId="41" borderId="0" xfId="0" applyFont="1" applyFill="1" applyAlignment="1">
      <alignment horizontal="left" vertical="center"/>
    </xf>
    <xf numFmtId="165" fontId="0" fillId="41" borderId="0" xfId="0" applyNumberFormat="1" applyFont="1" applyFill="1" applyAlignment="1">
      <alignment horizontal="right" vertical="center"/>
    </xf>
    <xf numFmtId="165" fontId="0" fillId="41" borderId="0" xfId="0" applyNumberFormat="1" applyFont="1" applyFill="1" applyAlignment="1">
      <alignment vertical="center" wrapText="1"/>
    </xf>
    <xf numFmtId="0" fontId="0" fillId="41" borderId="0" xfId="0" applyFont="1" applyFill="1" applyAlignment="1">
      <alignment horizontal="left" vertical="center"/>
    </xf>
    <xf numFmtId="0" fontId="0" fillId="41" borderId="0" xfId="0" applyFill="1" applyAlignment="1">
      <alignment vertical="top"/>
    </xf>
    <xf numFmtId="3" fontId="5" fillId="22" borderId="2" xfId="36">
      <alignment horizontal="center" vertical="center"/>
      <protection locked="0"/>
    </xf>
    <xf numFmtId="49" fontId="6" fillId="22" borderId="2" xfId="37">
      <alignment horizontal="left" vertical="center" wrapText="1"/>
      <protection locked="0"/>
    </xf>
    <xf numFmtId="0" fontId="0" fillId="0" borderId="15" xfId="33" applyFont="1" applyFill="1" applyBorder="1" applyAlignment="1">
      <alignment horizontal="right" vertical="center"/>
    </xf>
    <xf numFmtId="165" fontId="5" fillId="22" borderId="25" xfId="38" applyBorder="1">
      <alignment horizontal="center" vertical="center"/>
      <protection locked="0"/>
    </xf>
    <xf numFmtId="0" fontId="0" fillId="0" borderId="0" xfId="0" applyAlignment="1">
      <alignment horizontal="left" wrapText="1"/>
    </xf>
    <xf numFmtId="1" fontId="5" fillId="37" borderId="2" xfId="82">
      <alignment horizontal="center" vertical="center"/>
      <protection/>
    </xf>
    <xf numFmtId="0" fontId="102" fillId="0" borderId="0" xfId="0" applyFont="1" applyAlignment="1">
      <alignment/>
    </xf>
    <xf numFmtId="0" fontId="15" fillId="0" borderId="0" xfId="0" applyFont="1" applyAlignment="1">
      <alignment wrapText="1"/>
    </xf>
    <xf numFmtId="0" fontId="0" fillId="0" borderId="26" xfId="0" applyBorder="1" applyAlignment="1">
      <alignment wrapText="1"/>
    </xf>
    <xf numFmtId="165" fontId="7" fillId="0" borderId="12" xfId="0" applyNumberFormat="1" applyFont="1" applyBorder="1" applyAlignment="1">
      <alignment horizontal="center" vertical="center" wrapText="1"/>
    </xf>
    <xf numFmtId="0" fontId="98" fillId="42" borderId="0" xfId="0" applyFont="1" applyFill="1" applyAlignment="1">
      <alignment horizontal="left" vertical="top"/>
    </xf>
    <xf numFmtId="0" fontId="5" fillId="0" borderId="0" xfId="0" applyFont="1" applyAlignment="1">
      <alignment vertical="center"/>
    </xf>
    <xf numFmtId="0" fontId="103" fillId="0" borderId="0" xfId="0" applyFont="1" applyAlignment="1">
      <alignment horizontal="left"/>
    </xf>
    <xf numFmtId="0" fontId="88" fillId="41" borderId="0" xfId="0" applyFont="1" applyFill="1" applyAlignment="1" quotePrefix="1">
      <alignment horizontal="right" vertical="center"/>
    </xf>
    <xf numFmtId="0" fontId="88" fillId="0" borderId="16" xfId="0" applyFont="1" applyBorder="1" applyAlignment="1" quotePrefix="1">
      <alignment horizontal="right" vertical="center"/>
    </xf>
    <xf numFmtId="0" fontId="5" fillId="0" borderId="0" xfId="58" applyNumberFormat="1" applyAlignment="1">
      <alignment horizontal="right" vertical="center"/>
      <protection/>
    </xf>
    <xf numFmtId="0" fontId="7" fillId="0" borderId="0" xfId="71" applyNumberFormat="1" applyAlignment="1">
      <alignment vertical="center"/>
      <protection/>
    </xf>
    <xf numFmtId="2" fontId="5" fillId="0" borderId="0" xfId="42" applyNumberFormat="1" applyBorder="1" applyAlignment="1">
      <alignment horizontal="center" vertical="center"/>
      <protection/>
    </xf>
    <xf numFmtId="49" fontId="6" fillId="22" borderId="2" xfId="37" applyAlignment="1">
      <alignment vertical="center" wrapText="1"/>
      <protection locked="0"/>
    </xf>
    <xf numFmtId="1" fontId="88" fillId="42" borderId="19" xfId="0" applyNumberFormat="1" applyFont="1" applyFill="1" applyBorder="1" applyAlignment="1">
      <alignment horizontal="left" vertical="center"/>
    </xf>
    <xf numFmtId="1" fontId="88" fillId="42" borderId="21" xfId="0" applyNumberFormat="1" applyFont="1" applyFill="1" applyBorder="1" applyAlignment="1">
      <alignment horizontal="left" vertical="center"/>
    </xf>
    <xf numFmtId="1" fontId="88" fillId="42" borderId="15" xfId="0" applyNumberFormat="1" applyFont="1" applyFill="1" applyBorder="1" applyAlignment="1">
      <alignment horizontal="center"/>
    </xf>
    <xf numFmtId="2" fontId="5" fillId="42" borderId="14" xfId="42" applyNumberFormat="1" applyFill="1" applyBorder="1" applyAlignment="1">
      <alignment horizontal="left" vertical="center"/>
      <protection/>
    </xf>
    <xf numFmtId="1" fontId="88" fillId="42" borderId="14" xfId="0" applyNumberFormat="1" applyFont="1" applyFill="1" applyBorder="1" applyAlignment="1">
      <alignment horizontal="center" vertical="center"/>
    </xf>
    <xf numFmtId="49" fontId="17" fillId="0" borderId="12" xfId="0" applyNumberFormat="1" applyFont="1" applyBorder="1" applyAlignment="1">
      <alignment horizontal="center"/>
    </xf>
    <xf numFmtId="49" fontId="88" fillId="40" borderId="0" xfId="0" applyNumberFormat="1" applyFont="1" applyFill="1" applyAlignment="1">
      <alignment wrapText="1"/>
    </xf>
    <xf numFmtId="49" fontId="88" fillId="41" borderId="0" xfId="0" applyNumberFormat="1" applyFont="1" applyFill="1" applyAlignment="1">
      <alignment wrapText="1"/>
    </xf>
    <xf numFmtId="49" fontId="88" fillId="40" borderId="16" xfId="0" applyNumberFormat="1" applyFont="1" applyFill="1" applyBorder="1" applyAlignment="1">
      <alignment wrapText="1"/>
    </xf>
    <xf numFmtId="49" fontId="17" fillId="0" borderId="12" xfId="0" applyNumberFormat="1" applyFont="1" applyBorder="1" applyAlignment="1">
      <alignment horizontal="right"/>
    </xf>
    <xf numFmtId="49" fontId="17" fillId="0" borderId="12" xfId="0" applyNumberFormat="1" applyFont="1" applyBorder="1" applyAlignment="1">
      <alignment horizontal="left"/>
    </xf>
    <xf numFmtId="49" fontId="10" fillId="40" borderId="0" xfId="42" applyNumberFormat="1" applyFont="1" applyFill="1" applyBorder="1">
      <alignment horizontal="center"/>
      <protection/>
    </xf>
    <xf numFmtId="49" fontId="10" fillId="40" borderId="0" xfId="42" applyNumberFormat="1" applyFont="1" applyFill="1" applyBorder="1" applyAlignment="1">
      <alignment/>
      <protection/>
    </xf>
    <xf numFmtId="49" fontId="0" fillId="0" borderId="17" xfId="0" applyNumberFormat="1" applyBorder="1" applyAlignment="1">
      <alignment wrapText="1"/>
    </xf>
    <xf numFmtId="49" fontId="0" fillId="41" borderId="0" xfId="0" applyNumberFormat="1" applyFill="1" applyAlignment="1">
      <alignment wrapText="1"/>
    </xf>
    <xf numFmtId="49" fontId="88" fillId="0" borderId="0" xfId="0" applyNumberFormat="1" applyFont="1" applyAlignment="1">
      <alignment horizontal="center"/>
    </xf>
    <xf numFmtId="49" fontId="88" fillId="40" borderId="0" xfId="0" applyNumberFormat="1" applyFont="1" applyFill="1" applyAlignment="1">
      <alignment vertical="center" wrapText="1"/>
    </xf>
    <xf numFmtId="49" fontId="88" fillId="41" borderId="0" xfId="0" applyNumberFormat="1" applyFont="1" applyFill="1" applyAlignment="1">
      <alignment vertical="center" wrapText="1"/>
    </xf>
    <xf numFmtId="49" fontId="88" fillId="40" borderId="16" xfId="0" applyNumberFormat="1" applyFont="1" applyFill="1" applyBorder="1" applyAlignment="1">
      <alignment vertical="center" wrapText="1"/>
    </xf>
    <xf numFmtId="49" fontId="17" fillId="0" borderId="12" xfId="0" applyNumberFormat="1" applyFont="1" applyBorder="1" applyAlignment="1">
      <alignment horizontal="right" vertical="center"/>
    </xf>
    <xf numFmtId="49" fontId="17" fillId="0" borderId="12" xfId="0" applyNumberFormat="1" applyFont="1" applyBorder="1" applyAlignment="1">
      <alignment horizontal="center" vertical="center"/>
    </xf>
    <xf numFmtId="49" fontId="17" fillId="0" borderId="12" xfId="0" applyNumberFormat="1" applyFont="1" applyBorder="1" applyAlignment="1">
      <alignment horizontal="left" vertical="center"/>
    </xf>
    <xf numFmtId="49" fontId="10" fillId="40" borderId="0" xfId="42" applyNumberFormat="1" applyFont="1" applyFill="1" applyBorder="1" applyAlignment="1">
      <alignment horizontal="center" vertical="center"/>
      <protection/>
    </xf>
    <xf numFmtId="49" fontId="10" fillId="40" borderId="0" xfId="42" applyNumberFormat="1" applyFont="1" applyFill="1" applyBorder="1" applyAlignment="1">
      <alignment vertical="center"/>
      <protection/>
    </xf>
    <xf numFmtId="49" fontId="0" fillId="0" borderId="17" xfId="0" applyNumberFormat="1" applyBorder="1" applyAlignment="1">
      <alignment vertical="center" wrapText="1"/>
    </xf>
    <xf numFmtId="49" fontId="88" fillId="41" borderId="0" xfId="0" applyNumberFormat="1" applyFont="1" applyFill="1" applyAlignment="1">
      <alignment horizontal="center" vertical="center"/>
    </xf>
    <xf numFmtId="49" fontId="88" fillId="0" borderId="0" xfId="0" applyNumberFormat="1" applyFont="1" applyAlignment="1">
      <alignment horizontal="center" vertical="center"/>
    </xf>
    <xf numFmtId="0" fontId="0" fillId="0" borderId="0" xfId="49" applyAlignment="1">
      <alignment vertical="center"/>
      <protection/>
    </xf>
    <xf numFmtId="0" fontId="0" fillId="0" borderId="0" xfId="49">
      <alignment/>
      <protection/>
    </xf>
    <xf numFmtId="0" fontId="0" fillId="0" borderId="0" xfId="49" applyAlignment="1">
      <alignment horizontal="center"/>
      <protection/>
    </xf>
    <xf numFmtId="0" fontId="0" fillId="0" borderId="0" xfId="49" applyAlignment="1">
      <alignment vertical="top"/>
      <protection/>
    </xf>
    <xf numFmtId="0" fontId="0" fillId="0" borderId="1" xfId="33" applyFont="1" applyFill="1" applyAlignment="1">
      <alignment horizontal="right" vertical="center"/>
    </xf>
    <xf numFmtId="0" fontId="7" fillId="0" borderId="0" xfId="49" applyFont="1" applyAlignment="1">
      <alignment vertical="center"/>
      <protection/>
    </xf>
    <xf numFmtId="0" fontId="0" fillId="0" borderId="0" xfId="49" applyAlignment="1">
      <alignment vertical="center" wrapText="1"/>
      <protection/>
    </xf>
    <xf numFmtId="165" fontId="0" fillId="0" borderId="1" xfId="33" applyNumberFormat="1" applyFont="1" applyFill="1" applyAlignment="1">
      <alignment horizontal="center" vertical="center"/>
    </xf>
    <xf numFmtId="0" fontId="0" fillId="0" borderId="0" xfId="49" applyAlignment="1">
      <alignment horizontal="left" vertical="top" wrapText="1"/>
      <protection/>
    </xf>
    <xf numFmtId="165" fontId="82" fillId="0" borderId="0" xfId="76" applyAlignment="1">
      <alignment horizontal="center" vertical="center"/>
      <protection/>
    </xf>
    <xf numFmtId="165" fontId="9" fillId="0" borderId="1" xfId="81" applyFill="1">
      <alignment vertical="center"/>
      <protection/>
    </xf>
    <xf numFmtId="0" fontId="10" fillId="0" borderId="0" xfId="49" applyFont="1" applyAlignment="1">
      <alignment horizontal="left" vertical="top"/>
      <protection/>
    </xf>
    <xf numFmtId="0" fontId="0" fillId="0" borderId="0" xfId="49" applyAlignment="1">
      <alignment horizontal="left" vertical="top"/>
      <protection/>
    </xf>
    <xf numFmtId="3" fontId="7" fillId="32" borderId="1" xfId="69">
      <alignment horizontal="right" vertical="center"/>
      <protection/>
    </xf>
    <xf numFmtId="3" fontId="7" fillId="0" borderId="1" xfId="69" applyFill="1">
      <alignment horizontal="right" vertical="center"/>
      <protection/>
    </xf>
    <xf numFmtId="3" fontId="7" fillId="0" borderId="27" xfId="69" applyFill="1" applyBorder="1">
      <alignment horizontal="right" vertical="center"/>
      <protection/>
    </xf>
    <xf numFmtId="0" fontId="0" fillId="0" borderId="0" xfId="49" applyAlignment="1">
      <alignment horizontal="center" vertical="center"/>
      <protection/>
    </xf>
    <xf numFmtId="0" fontId="15" fillId="0" borderId="1" xfId="33" applyFont="1" applyFill="1" applyAlignment="1">
      <alignment horizontal="center"/>
    </xf>
    <xf numFmtId="165" fontId="0" fillId="0" borderId="1" xfId="33" applyNumberFormat="1" applyFont="1" applyFill="1" applyAlignment="1">
      <alignment horizontal="right" vertical="top"/>
    </xf>
    <xf numFmtId="165" fontId="0" fillId="0" borderId="1" xfId="33" applyNumberFormat="1" applyFont="1" applyFill="1" applyAlignment="1">
      <alignment horizontal="right"/>
    </xf>
    <xf numFmtId="0" fontId="15" fillId="0" borderId="1" xfId="33" applyFont="1" applyFill="1" applyAlignment="1">
      <alignment horizontal="left"/>
    </xf>
    <xf numFmtId="0" fontId="16" fillId="0" borderId="0" xfId="49" applyFont="1" applyAlignment="1">
      <alignment horizontal="left"/>
      <protection/>
    </xf>
    <xf numFmtId="0" fontId="0" fillId="20" borderId="1" xfId="33" applyFont="1" applyAlignment="1">
      <alignment horizontal="center" vertical="center"/>
    </xf>
    <xf numFmtId="0" fontId="0" fillId="20" borderId="1" xfId="33" applyFont="1" applyAlignment="1">
      <alignment vertical="center"/>
    </xf>
    <xf numFmtId="3" fontId="0" fillId="20" borderId="1" xfId="33" applyNumberFormat="1" applyFont="1" applyAlignment="1">
      <alignment vertical="top"/>
    </xf>
    <xf numFmtId="3" fontId="0" fillId="20" borderId="1" xfId="33" applyNumberFormat="1" applyFont="1" applyAlignment="1">
      <alignment/>
    </xf>
    <xf numFmtId="0" fontId="0" fillId="0" borderId="1" xfId="33" applyFont="1" applyFill="1" applyAlignment="1">
      <alignment horizontal="center" vertical="center"/>
    </xf>
    <xf numFmtId="3" fontId="0" fillId="0" borderId="1" xfId="33" applyNumberFormat="1" applyFont="1" applyFill="1" applyAlignment="1">
      <alignment/>
    </xf>
    <xf numFmtId="1" fontId="0" fillId="0" borderId="1" xfId="33" applyNumberFormat="1" applyFont="1" applyFill="1" applyAlignment="1">
      <alignment/>
    </xf>
    <xf numFmtId="1" fontId="7" fillId="0" borderId="1" xfId="33" applyNumberFormat="1" applyFont="1" applyFill="1" applyAlignment="1">
      <alignment/>
    </xf>
    <xf numFmtId="0" fontId="19" fillId="0" borderId="0" xfId="49" applyFont="1">
      <alignment/>
      <protection/>
    </xf>
    <xf numFmtId="3" fontId="0" fillId="0" borderId="0" xfId="41" applyFont="1" applyBorder="1" applyAlignment="1">
      <alignment/>
      <protection/>
    </xf>
    <xf numFmtId="0" fontId="0" fillId="0" borderId="0" xfId="49" applyAlignment="1">
      <alignment horizontal="left" vertical="center"/>
      <protection/>
    </xf>
    <xf numFmtId="3" fontId="0" fillId="0" borderId="0" xfId="49" applyNumberFormat="1" applyAlignment="1">
      <alignment horizontal="right" vertical="center"/>
      <protection/>
    </xf>
    <xf numFmtId="0" fontId="0" fillId="0" borderId="0" xfId="0" applyAlignment="1">
      <alignment vertical="center"/>
    </xf>
    <xf numFmtId="0" fontId="0" fillId="41" borderId="0" xfId="0" applyFill="1" applyAlignment="1">
      <alignment vertical="center"/>
    </xf>
    <xf numFmtId="0" fontId="0" fillId="0" borderId="16" xfId="0" applyBorder="1" applyAlignment="1">
      <alignment vertical="center"/>
    </xf>
    <xf numFmtId="0" fontId="7" fillId="0" borderId="12" xfId="0" applyFont="1" applyBorder="1" applyAlignment="1">
      <alignment vertical="center" wrapText="1"/>
    </xf>
    <xf numFmtId="0" fontId="0" fillId="0" borderId="12" xfId="0" applyBorder="1" applyAlignment="1">
      <alignment vertical="center" wrapText="1"/>
    </xf>
    <xf numFmtId="166" fontId="7" fillId="0" borderId="12" xfId="0" applyNumberFormat="1" applyFont="1" applyBorder="1" applyAlignment="1">
      <alignment horizontal="center" vertical="center" wrapText="1"/>
    </xf>
    <xf numFmtId="0" fontId="98" fillId="42" borderId="0" xfId="49" applyFont="1" applyFill="1" applyAlignment="1">
      <alignment horizontal="left" vertical="center"/>
      <protection/>
    </xf>
    <xf numFmtId="0" fontId="94" fillId="42" borderId="0" xfId="0" applyFont="1" applyFill="1" applyAlignment="1">
      <alignment vertical="center"/>
    </xf>
    <xf numFmtId="0" fontId="104" fillId="42" borderId="0" xfId="49" applyFont="1" applyFill="1" applyAlignment="1">
      <alignment vertical="center"/>
      <protection/>
    </xf>
    <xf numFmtId="0" fontId="0" fillId="42" borderId="0" xfId="49" applyFill="1" applyAlignment="1">
      <alignment vertical="center"/>
      <protection/>
    </xf>
    <xf numFmtId="0" fontId="88" fillId="40" borderId="16" xfId="0" applyFont="1" applyFill="1" applyBorder="1" applyAlignment="1" quotePrefix="1">
      <alignment horizontal="right" vertical="center"/>
    </xf>
    <xf numFmtId="0" fontId="0" fillId="41" borderId="0" xfId="0" applyFill="1" applyAlignment="1">
      <alignment horizontal="left" wrapText="1"/>
    </xf>
    <xf numFmtId="0" fontId="7" fillId="41" borderId="0" xfId="0" applyFont="1" applyFill="1" applyAlignment="1">
      <alignment horizontal="left" wrapText="1"/>
    </xf>
    <xf numFmtId="0" fontId="0" fillId="41" borderId="0" xfId="0" applyFill="1" applyAlignment="1">
      <alignment horizontal="center" vertical="center" wrapText="1"/>
    </xf>
    <xf numFmtId="0" fontId="0" fillId="41" borderId="0" xfId="0" applyFill="1" applyAlignment="1">
      <alignment horizontal="center" wrapText="1"/>
    </xf>
    <xf numFmtId="0" fontId="14" fillId="41" borderId="0" xfId="0" applyFont="1" applyFill="1" applyAlignment="1">
      <alignment horizontal="left" vertical="center"/>
    </xf>
    <xf numFmtId="0" fontId="12" fillId="41" borderId="0" xfId="0" applyFont="1" applyFill="1" applyAlignment="1">
      <alignment vertical="center"/>
    </xf>
    <xf numFmtId="0" fontId="97" fillId="41" borderId="0" xfId="0" applyFont="1" applyFill="1" applyAlignment="1">
      <alignment horizontal="left" vertical="center"/>
    </xf>
    <xf numFmtId="0" fontId="0" fillId="41" borderId="15" xfId="0" applyFill="1" applyBorder="1" applyAlignment="1">
      <alignment wrapText="1"/>
    </xf>
    <xf numFmtId="0" fontId="0" fillId="41" borderId="14" xfId="0" applyFont="1" applyFill="1" applyBorder="1" applyAlignment="1">
      <alignment horizontal="left" vertical="center"/>
    </xf>
    <xf numFmtId="0" fontId="17" fillId="41" borderId="0" xfId="0" applyFont="1" applyFill="1" applyAlignment="1">
      <alignment horizontal="center" vertical="center"/>
    </xf>
    <xf numFmtId="165" fontId="15" fillId="0" borderId="0" xfId="42" applyFont="1" applyAlignment="1">
      <alignment horizontal="center" vertical="center"/>
      <protection/>
    </xf>
    <xf numFmtId="0" fontId="10" fillId="0" borderId="0" xfId="49" applyFont="1" applyAlignment="1">
      <alignment horizontal="center" vertical="top"/>
      <protection/>
    </xf>
    <xf numFmtId="0" fontId="0" fillId="0" borderId="24" xfId="49" applyBorder="1" applyAlignment="1">
      <alignment horizontal="center"/>
      <protection/>
    </xf>
    <xf numFmtId="0" fontId="0" fillId="0" borderId="24" xfId="49" applyBorder="1">
      <alignment/>
      <protection/>
    </xf>
    <xf numFmtId="0" fontId="0" fillId="0" borderId="24" xfId="49" applyBorder="1" applyAlignment="1">
      <alignment horizontal="center" vertical="top"/>
      <protection/>
    </xf>
    <xf numFmtId="0" fontId="0" fillId="0" borderId="24" xfId="49" applyBorder="1" applyAlignment="1">
      <alignment vertical="top"/>
      <protection/>
    </xf>
    <xf numFmtId="0" fontId="105" fillId="42" borderId="0" xfId="0" applyFont="1" applyFill="1" applyAlignment="1">
      <alignment horizontal="left" vertical="top"/>
    </xf>
    <xf numFmtId="49" fontId="89" fillId="0" borderId="0" xfId="0" applyNumberFormat="1" applyFont="1" applyAlignment="1">
      <alignment vertical="top" wrapText="1"/>
    </xf>
    <xf numFmtId="2" fontId="5" fillId="42" borderId="15" xfId="42" applyNumberFormat="1" applyFill="1" applyBorder="1" applyAlignment="1">
      <alignment horizontal="left"/>
      <protection/>
    </xf>
    <xf numFmtId="0" fontId="97" fillId="41" borderId="0" xfId="0" applyFont="1" applyFill="1" applyAlignment="1">
      <alignment horizontal="right" vertical="center"/>
    </xf>
    <xf numFmtId="0" fontId="89" fillId="0" borderId="0" xfId="0" applyFont="1" applyAlignment="1" quotePrefix="1">
      <alignment vertical="top" wrapText="1"/>
    </xf>
    <xf numFmtId="165" fontId="106" fillId="0" borderId="0" xfId="42" applyFont="1" applyBorder="1">
      <alignment horizontal="center"/>
      <protection/>
    </xf>
    <xf numFmtId="0" fontId="89" fillId="0" borderId="0" xfId="0" applyFont="1" applyAlignment="1">
      <alignment vertical="top" wrapText="1"/>
    </xf>
    <xf numFmtId="3" fontId="5" fillId="0" borderId="0" xfId="41" applyAlignment="1">
      <alignment horizontal="center"/>
      <protection/>
    </xf>
    <xf numFmtId="49" fontId="17" fillId="0" borderId="0" xfId="0" applyNumberFormat="1" applyFont="1" applyAlignment="1">
      <alignment horizontal="right" vertical="center"/>
    </xf>
    <xf numFmtId="49" fontId="17" fillId="0" borderId="0" xfId="0" applyNumberFormat="1" applyFont="1" applyAlignment="1">
      <alignment horizontal="center" vertical="center"/>
    </xf>
    <xf numFmtId="49" fontId="17" fillId="0" borderId="0" xfId="0" applyNumberFormat="1" applyFont="1" applyAlignment="1">
      <alignment horizontal="left" vertical="center"/>
    </xf>
    <xf numFmtId="0" fontId="93" fillId="0" borderId="0" xfId="71" applyNumberFormat="1" applyFont="1" applyAlignment="1">
      <alignment vertical="center"/>
      <protection/>
    </xf>
    <xf numFmtId="165" fontId="106" fillId="0" borderId="0" xfId="0" applyNumberFormat="1" applyFont="1" applyAlignment="1">
      <alignment vertical="top"/>
    </xf>
    <xf numFmtId="49" fontId="89" fillId="0" borderId="0" xfId="0" applyNumberFormat="1" applyFont="1" applyAlignment="1">
      <alignment horizontal="left" vertical="top" wrapText="1"/>
    </xf>
    <xf numFmtId="0" fontId="88" fillId="0" borderId="0" xfId="0" applyFont="1" applyAlignment="1">
      <alignment horizontal="left" vertical="top"/>
    </xf>
    <xf numFmtId="0" fontId="7" fillId="0" borderId="0" xfId="71" applyNumberFormat="1" applyAlignment="1">
      <alignment horizontal="left" vertical="top"/>
      <protection/>
    </xf>
    <xf numFmtId="49" fontId="107" fillId="0" borderId="0" xfId="0" applyNumberFormat="1" applyFont="1" applyAlignment="1">
      <alignment horizontal="left" vertical="top" wrapText="1"/>
    </xf>
    <xf numFmtId="0" fontId="92" fillId="0" borderId="0" xfId="0" applyFont="1" applyAlignment="1">
      <alignment horizontal="left" vertical="top"/>
    </xf>
    <xf numFmtId="0" fontId="93" fillId="0" borderId="0" xfId="71" applyNumberFormat="1" applyFont="1" applyAlignment="1">
      <alignment horizontal="left" vertical="top"/>
      <protection/>
    </xf>
    <xf numFmtId="0" fontId="108" fillId="0" borderId="0" xfId="0" applyFont="1" applyAlignment="1">
      <alignment vertical="top" wrapText="1"/>
    </xf>
    <xf numFmtId="49" fontId="108" fillId="0" borderId="0" xfId="0" applyNumberFormat="1" applyFont="1" applyAlignment="1" quotePrefix="1">
      <alignment vertical="top" wrapText="1"/>
    </xf>
    <xf numFmtId="0" fontId="108" fillId="0" borderId="0" xfId="0" applyFont="1" applyAlignment="1" quotePrefix="1">
      <alignment vertical="top" wrapText="1"/>
    </xf>
    <xf numFmtId="0" fontId="17" fillId="0" borderId="0" xfId="0" applyFont="1" applyAlignment="1" quotePrefix="1">
      <alignment vertical="top" wrapText="1"/>
    </xf>
    <xf numFmtId="49" fontId="108" fillId="0" borderId="0" xfId="0" applyNumberFormat="1" applyFont="1" applyAlignment="1">
      <alignment horizontal="left" vertical="top" wrapText="1"/>
    </xf>
    <xf numFmtId="49" fontId="6" fillId="0" borderId="0" xfId="0" applyNumberFormat="1" applyFont="1" applyAlignment="1">
      <alignment horizontal="left" vertical="top" wrapText="1"/>
    </xf>
    <xf numFmtId="165" fontId="6" fillId="0" borderId="0" xfId="0" applyNumberFormat="1" applyFont="1" applyAlignment="1">
      <alignment vertical="top" wrapText="1"/>
    </xf>
    <xf numFmtId="49" fontId="89" fillId="0" borderId="0" xfId="0" applyNumberFormat="1" applyFont="1" applyAlignment="1">
      <alignment horizontal="left" vertical="top" wrapText="1"/>
    </xf>
    <xf numFmtId="0" fontId="6" fillId="0" borderId="0" xfId="0" applyFont="1" applyAlignment="1">
      <alignment vertical="top" wrapText="1"/>
    </xf>
    <xf numFmtId="0" fontId="22" fillId="41" borderId="0" xfId="0" applyFont="1" applyFill="1" applyAlignment="1">
      <alignment horizontal="left" wrapText="1"/>
    </xf>
    <xf numFmtId="165" fontId="10" fillId="37" borderId="2" xfId="83" applyFont="1">
      <alignment horizontal="center" vertical="center"/>
      <protection/>
    </xf>
    <xf numFmtId="0" fontId="100" fillId="42" borderId="0" xfId="0" applyFont="1" applyFill="1" applyAlignment="1">
      <alignment horizontal="left" vertical="top"/>
    </xf>
    <xf numFmtId="49" fontId="108" fillId="0" borderId="0" xfId="0" applyNumberFormat="1" applyFont="1" applyAlignment="1" quotePrefix="1">
      <alignment horizontal="left" vertical="top" wrapText="1"/>
    </xf>
    <xf numFmtId="49" fontId="17" fillId="0" borderId="0" xfId="0" applyNumberFormat="1" applyFont="1" applyAlignment="1" quotePrefix="1">
      <alignment horizontal="left" vertical="top" wrapText="1"/>
    </xf>
    <xf numFmtId="49" fontId="6" fillId="0" borderId="0" xfId="0" applyNumberFormat="1" applyFont="1" applyAlignment="1" quotePrefix="1">
      <alignment vertical="top" wrapText="1"/>
    </xf>
    <xf numFmtId="164" fontId="10" fillId="37" borderId="2" xfId="82" applyNumberFormat="1" applyFont="1">
      <alignment horizontal="center" vertical="center"/>
      <protection/>
    </xf>
    <xf numFmtId="9" fontId="10" fillId="37" borderId="2" xfId="82" applyNumberFormat="1" applyFont="1">
      <alignment horizontal="center" vertical="center"/>
      <protection/>
    </xf>
    <xf numFmtId="1" fontId="92" fillId="0" borderId="0" xfId="0" applyNumberFormat="1" applyFont="1" applyAlignment="1">
      <alignment horizontal="center"/>
    </xf>
    <xf numFmtId="0" fontId="92" fillId="0" borderId="0" xfId="0" applyFont="1" applyAlignment="1">
      <alignment vertical="top"/>
    </xf>
    <xf numFmtId="0" fontId="109" fillId="0" borderId="0" xfId="0" applyFont="1" applyAlignment="1">
      <alignment horizontal="right"/>
    </xf>
    <xf numFmtId="165" fontId="110" fillId="0" borderId="0" xfId="42" applyFont="1">
      <alignment horizontal="center"/>
      <protection/>
    </xf>
    <xf numFmtId="3" fontId="7" fillId="22" borderId="2" xfId="36" applyFont="1" applyAlignment="1">
      <alignment horizontal="left" vertical="center"/>
      <protection locked="0"/>
    </xf>
    <xf numFmtId="49" fontId="108" fillId="0" borderId="0" xfId="0" applyNumberFormat="1" applyFont="1" applyAlignment="1">
      <alignment vertical="top" wrapText="1"/>
    </xf>
    <xf numFmtId="4" fontId="0" fillId="41" borderId="0" xfId="0" applyNumberFormat="1" applyFont="1" applyFill="1" applyAlignment="1">
      <alignment horizontal="center" wrapText="1"/>
    </xf>
    <xf numFmtId="0" fontId="89" fillId="0" borderId="0" xfId="0" applyFont="1" applyAlignment="1" quotePrefix="1">
      <alignment vertical="top" wrapText="1"/>
    </xf>
    <xf numFmtId="0" fontId="7" fillId="0" borderId="0" xfId="0" applyFont="1" applyAlignment="1">
      <alignment horizontal="left"/>
    </xf>
    <xf numFmtId="165" fontId="5" fillId="37" borderId="2" xfId="83" applyFont="1">
      <alignment horizontal="center" vertical="center"/>
      <protection/>
    </xf>
    <xf numFmtId="165" fontId="0" fillId="0" borderId="0" xfId="0" applyNumberFormat="1" applyAlignment="1">
      <alignment horizontal="left" wrapText="1"/>
    </xf>
    <xf numFmtId="0" fontId="22" fillId="41" borderId="0" xfId="0" applyFont="1" applyFill="1" applyAlignment="1">
      <alignment/>
    </xf>
    <xf numFmtId="165" fontId="5" fillId="37" borderId="2" xfId="82" applyNumberFormat="1" applyFont="1">
      <alignment horizontal="center" vertical="center"/>
      <protection/>
    </xf>
    <xf numFmtId="9" fontId="0" fillId="41" borderId="0" xfId="0" applyNumberFormat="1" applyFill="1" applyAlignment="1">
      <alignment horizontal="center" wrapText="1"/>
    </xf>
    <xf numFmtId="0" fontId="20" fillId="22" borderId="2" xfId="39" applyNumberFormat="1">
      <alignment horizontal="center" vertical="center"/>
      <protection locked="0"/>
    </xf>
    <xf numFmtId="0" fontId="0" fillId="0" borderId="0" xfId="49" applyAlignment="1">
      <alignment horizontal="left" vertical="top" wrapText="1"/>
      <protection/>
    </xf>
    <xf numFmtId="0" fontId="0" fillId="0" borderId="0" xfId="49" applyAlignment="1">
      <alignment vertical="top" wrapText="1"/>
      <protection/>
    </xf>
    <xf numFmtId="0" fontId="111" fillId="41" borderId="0" xfId="0" applyFont="1" applyFill="1" applyAlignment="1">
      <alignment vertical="center"/>
    </xf>
    <xf numFmtId="0" fontId="12" fillId="41" borderId="0" xfId="0" applyFont="1" applyFill="1" applyAlignment="1">
      <alignment vertical="center"/>
    </xf>
    <xf numFmtId="0" fontId="6" fillId="41" borderId="0" xfId="55" applyNumberFormat="1" applyFill="1" applyAlignment="1">
      <alignment horizontal="left" vertical="top" wrapText="1"/>
      <protection/>
    </xf>
    <xf numFmtId="0" fontId="7" fillId="0" borderId="0" xfId="0" applyFont="1" applyAlignment="1">
      <alignment horizontal="left"/>
    </xf>
    <xf numFmtId="0" fontId="7" fillId="41" borderId="0" xfId="0" applyFont="1" applyFill="1" applyAlignment="1">
      <alignment horizontal="left" wrapText="1"/>
    </xf>
    <xf numFmtId="0" fontId="111" fillId="41" borderId="0" xfId="0" applyFont="1" applyFill="1" applyAlignment="1">
      <alignment horizontal="left" vertical="center"/>
    </xf>
    <xf numFmtId="0" fontId="112" fillId="41" borderId="0" xfId="0" applyFont="1" applyFill="1" applyAlignment="1">
      <alignment horizontal="left" vertical="center" wrapText="1"/>
    </xf>
    <xf numFmtId="165" fontId="5" fillId="41" borderId="0" xfId="0" applyNumberFormat="1" applyFont="1" applyFill="1" applyAlignment="1">
      <alignment horizontal="left" vertical="top" wrapText="1"/>
    </xf>
    <xf numFmtId="165" fontId="5" fillId="41" borderId="0" xfId="0" applyNumberFormat="1" applyFont="1" applyFill="1" applyAlignment="1">
      <alignment horizontal="left" vertical="top"/>
    </xf>
    <xf numFmtId="0" fontId="89" fillId="0" borderId="24" xfId="0" applyFont="1" applyBorder="1" applyAlignment="1">
      <alignment horizontal="left"/>
    </xf>
    <xf numFmtId="1" fontId="89" fillId="0" borderId="24" xfId="0" applyNumberFormat="1" applyFont="1" applyBorder="1" applyAlignment="1">
      <alignment horizontal="left"/>
    </xf>
    <xf numFmtId="0" fontId="88" fillId="42" borderId="18" xfId="0" applyFont="1" applyFill="1" applyBorder="1" applyAlignment="1">
      <alignment horizontal="right"/>
    </xf>
    <xf numFmtId="0" fontId="88" fillId="42" borderId="15" xfId="0" applyFont="1" applyFill="1" applyBorder="1" applyAlignment="1">
      <alignment horizontal="right"/>
    </xf>
    <xf numFmtId="0" fontId="88" fillId="42" borderId="20" xfId="0" applyFont="1" applyFill="1" applyBorder="1" applyAlignment="1">
      <alignment horizontal="right" vertical="center"/>
    </xf>
    <xf numFmtId="0" fontId="88" fillId="42" borderId="14" xfId="0" applyFont="1" applyFill="1" applyBorder="1" applyAlignment="1">
      <alignment horizontal="right" vertical="center"/>
    </xf>
    <xf numFmtId="0" fontId="87" fillId="41" borderId="0" xfId="0" applyFont="1" applyFill="1" applyAlignment="1">
      <alignment horizontal="left" vertical="top" wrapText="1"/>
    </xf>
    <xf numFmtId="165" fontId="5" fillId="41" borderId="0" xfId="0" applyNumberFormat="1" applyFont="1" applyFill="1" applyAlignment="1">
      <alignment horizontal="left" vertical="top" wrapText="1"/>
    </xf>
  </cellXfs>
  <cellStyles count="7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členitev - barva celice" xfId="33"/>
    <cellStyle name="Dobro" xfId="34"/>
    <cellStyle name="Hyperlink" xfId="35"/>
    <cellStyle name="input-kolicina" xfId="36"/>
    <cellStyle name="input-komentar" xfId="37"/>
    <cellStyle name="input-m2" xfId="38"/>
    <cellStyle name="inv-vnos" xfId="39"/>
    <cellStyle name="Izhod" xfId="40"/>
    <cellStyle name="količina" xfId="41"/>
    <cellStyle name="m2" xfId="42"/>
    <cellStyle name="Naslov" xfId="43"/>
    <cellStyle name="Naslov 1" xfId="44"/>
    <cellStyle name="Naslov 2" xfId="45"/>
    <cellStyle name="Naslov 3" xfId="46"/>
    <cellStyle name="Naslov 4" xfId="47"/>
    <cellStyle name="NASLOV LISTA" xfId="48"/>
    <cellStyle name="Navadno 2" xfId="49"/>
    <cellStyle name="Nevtralno" xfId="50"/>
    <cellStyle name="Normal 2" xfId="51"/>
    <cellStyle name="Followed Hyperlink" xfId="52"/>
    <cellStyle name="Percent" xfId="53"/>
    <cellStyle name="odstotki" xfId="54"/>
    <cellStyle name="Opisi" xfId="55"/>
    <cellStyle name="Opomba" xfId="56"/>
    <cellStyle name="Opozorilo" xfId="57"/>
    <cellStyle name="Oznaka prostora" xfId="58"/>
    <cellStyle name="pod-sklop" xfId="59"/>
    <cellStyle name="Pojasnjevalno besedilo" xfId="60"/>
    <cellStyle name="Poudarek1" xfId="61"/>
    <cellStyle name="Poudarek2" xfId="62"/>
    <cellStyle name="Poudarek3" xfId="63"/>
    <cellStyle name="Poudarek4" xfId="64"/>
    <cellStyle name="Poudarek5" xfId="65"/>
    <cellStyle name="Poudarek6" xfId="66"/>
    <cellStyle name="Povezana celica" xfId="67"/>
    <cellStyle name="PRAZNA" xfId="68"/>
    <cellStyle name="PRAZNA 2" xfId="69"/>
    <cellStyle name="Preveri celico" xfId="70"/>
    <cellStyle name="Prostor" xfId="71"/>
    <cellStyle name="Računanje" xfId="72"/>
    <cellStyle name="samoiz-odst" xfId="73"/>
    <cellStyle name="samoizp-kolicina" xfId="74"/>
    <cellStyle name="samoizp-m2" xfId="75"/>
    <cellStyle name="samoizp-m2 2" xfId="76"/>
    <cellStyle name="samoizp-S" xfId="77"/>
    <cellStyle name="samoizp-S 2" xfId="78"/>
    <cellStyle name="samoizp-txt" xfId="79"/>
    <cellStyle name="samozipolnjevanje" xfId="80"/>
    <cellStyle name="samozipolnjevanje 2" xfId="81"/>
    <cellStyle name="sestevki-kolicina" xfId="82"/>
    <cellStyle name="sestevki-povrsina" xfId="83"/>
    <cellStyle name="Skupaj povrsina" xfId="84"/>
    <cellStyle name="Slabo" xfId="85"/>
    <cellStyle name="Currency" xfId="86"/>
    <cellStyle name="Currency [0]" xfId="87"/>
    <cellStyle name="Comma" xfId="88"/>
    <cellStyle name="Comma [0]" xfId="89"/>
    <cellStyle name="Vnos" xfId="90"/>
    <cellStyle name="Vsota"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Z101"/>
  <sheetViews>
    <sheetView showGridLines="0" zoomScale="85" zoomScaleNormal="85" zoomScaleSheetLayoutView="70" zoomScalePageLayoutView="0" workbookViewId="0" topLeftCell="A1">
      <selection activeCell="C12" sqref="C12"/>
    </sheetView>
  </sheetViews>
  <sheetFormatPr defaultColWidth="9.140625" defaultRowHeight="12.75"/>
  <cols>
    <col min="1" max="1" width="2.140625" style="234" customWidth="1"/>
    <col min="2" max="2" width="3.421875" style="235" customWidth="1"/>
    <col min="3" max="3" width="9.7109375" style="234" customWidth="1"/>
    <col min="4" max="4" width="3.8515625" style="234" customWidth="1"/>
    <col min="5" max="5" width="1.1484375" style="234" customWidth="1"/>
    <col min="6" max="6" width="20.140625" style="234" customWidth="1"/>
    <col min="7" max="7" width="1.28515625" style="234" customWidth="1"/>
    <col min="8" max="8" width="20.7109375" style="234" customWidth="1"/>
    <col min="9" max="9" width="2.28125" style="234" customWidth="1"/>
    <col min="10" max="10" width="2.7109375" style="234" customWidth="1"/>
    <col min="11" max="11" width="2.28125" style="234" customWidth="1"/>
    <col min="12" max="12" width="4.421875" style="234" customWidth="1"/>
    <col min="13" max="13" width="9.140625" style="234" customWidth="1"/>
    <col min="14" max="14" width="18.421875" style="234" customWidth="1"/>
    <col min="15" max="17" width="6.00390625" style="234" customWidth="1"/>
    <col min="18" max="18" width="9.7109375" style="234" customWidth="1"/>
    <col min="19" max="19" width="1.7109375" style="234" customWidth="1"/>
    <col min="20" max="21" width="1.421875" style="234" customWidth="1"/>
    <col min="22" max="22" width="20.7109375" style="234" customWidth="1"/>
    <col min="23" max="16384" width="9.140625" style="234" customWidth="1"/>
  </cols>
  <sheetData>
    <row r="2" spans="2:14" s="233" customFormat="1" ht="18.75" customHeight="1">
      <c r="B2" s="273"/>
      <c r="C2" s="274" t="s">
        <v>63</v>
      </c>
      <c r="D2" s="275"/>
      <c r="E2" s="275"/>
      <c r="F2" s="275"/>
      <c r="G2" s="275"/>
      <c r="H2" s="275"/>
      <c r="I2" s="276"/>
      <c r="J2" s="276"/>
      <c r="K2" s="276"/>
      <c r="L2" s="276"/>
      <c r="M2" s="276"/>
      <c r="N2" s="276"/>
    </row>
    <row r="3" ht="18" customHeight="1"/>
    <row r="4" ht="18" customHeight="1"/>
    <row r="5" spans="2:14" ht="22.5" customHeight="1">
      <c r="B5" s="290"/>
      <c r="C5" s="292" t="s">
        <v>85</v>
      </c>
      <c r="D5" s="291"/>
      <c r="E5" s="291"/>
      <c r="F5" s="293" t="s">
        <v>86</v>
      </c>
      <c r="G5" s="291"/>
      <c r="H5" s="291"/>
      <c r="I5" s="291"/>
      <c r="J5" s="291"/>
      <c r="K5" s="291"/>
      <c r="L5" s="291"/>
      <c r="M5" s="291"/>
      <c r="N5" s="291"/>
    </row>
    <row r="6" spans="1:14" ht="24" customHeight="1" thickBot="1">
      <c r="A6" s="236"/>
      <c r="B6" s="234"/>
      <c r="C6" s="288">
        <v>15</v>
      </c>
      <c r="F6" s="238" t="s">
        <v>79</v>
      </c>
      <c r="G6" s="239"/>
      <c r="H6" s="239"/>
      <c r="I6" s="239"/>
      <c r="J6" s="239"/>
      <c r="K6" s="239"/>
      <c r="L6" s="239"/>
      <c r="M6" s="239"/>
      <c r="N6" s="239"/>
    </row>
    <row r="7" spans="1:14" ht="24" customHeight="1" thickBot="1">
      <c r="A7" s="236"/>
      <c r="B7" s="234"/>
      <c r="C7" s="240"/>
      <c r="F7" s="345" t="s">
        <v>242</v>
      </c>
      <c r="G7" s="345"/>
      <c r="H7" s="345"/>
      <c r="I7" s="345"/>
      <c r="J7" s="345"/>
      <c r="K7" s="345"/>
      <c r="L7" s="345"/>
      <c r="M7" s="345"/>
      <c r="N7" s="345"/>
    </row>
    <row r="8" spans="1:14" ht="42" customHeight="1" thickBot="1">
      <c r="A8" s="236"/>
      <c r="B8" s="234"/>
      <c r="C8" s="240"/>
      <c r="F8" s="345"/>
      <c r="G8" s="345"/>
      <c r="H8" s="345"/>
      <c r="I8" s="345"/>
      <c r="J8" s="345"/>
      <c r="K8" s="345"/>
      <c r="L8" s="345"/>
      <c r="M8" s="345"/>
      <c r="N8" s="345"/>
    </row>
    <row r="9" spans="1:6" ht="24" customHeight="1" thickBot="1" thickTop="1">
      <c r="A9" s="236"/>
      <c r="B9" s="234"/>
      <c r="C9" s="192"/>
      <c r="D9" s="242"/>
      <c r="F9" s="238" t="s">
        <v>64</v>
      </c>
    </row>
    <row r="10" spans="1:14" ht="24" customHeight="1" thickBot="1" thickTop="1">
      <c r="A10" s="236"/>
      <c r="B10" s="234"/>
      <c r="C10" s="243"/>
      <c r="D10" s="242"/>
      <c r="F10" s="345" t="s">
        <v>81</v>
      </c>
      <c r="G10" s="345"/>
      <c r="H10" s="345"/>
      <c r="I10" s="345"/>
      <c r="J10" s="345"/>
      <c r="K10" s="345"/>
      <c r="L10" s="345"/>
      <c r="M10" s="345"/>
      <c r="N10" s="345"/>
    </row>
    <row r="11" spans="1:14" ht="24" customHeight="1" thickBot="1">
      <c r="A11" s="236"/>
      <c r="B11" s="234"/>
      <c r="C11" s="243"/>
      <c r="D11" s="242"/>
      <c r="F11" s="345"/>
      <c r="G11" s="345"/>
      <c r="H11" s="345"/>
      <c r="I11" s="345"/>
      <c r="J11" s="345"/>
      <c r="K11" s="345"/>
      <c r="L11" s="345"/>
      <c r="M11" s="345"/>
      <c r="N11" s="345"/>
    </row>
    <row r="12" spans="1:6" ht="24" customHeight="1" thickBot="1" thickTop="1">
      <c r="A12" s="236"/>
      <c r="B12" s="234"/>
      <c r="C12" s="188"/>
      <c r="D12" s="10"/>
      <c r="F12" s="238" t="s">
        <v>65</v>
      </c>
    </row>
    <row r="13" spans="1:6" ht="24" customHeight="1" thickBot="1" thickTop="1">
      <c r="A13" s="236"/>
      <c r="B13" s="234"/>
      <c r="C13" s="243"/>
      <c r="D13" s="10"/>
      <c r="F13" s="236" t="s">
        <v>66</v>
      </c>
    </row>
    <row r="14" spans="1:6" ht="24" customHeight="1" thickBot="1">
      <c r="A14" s="236"/>
      <c r="B14" s="234"/>
      <c r="C14" s="246"/>
      <c r="F14" s="238" t="s">
        <v>70</v>
      </c>
    </row>
    <row r="15" spans="1:6" ht="24" customHeight="1">
      <c r="A15" s="236"/>
      <c r="B15" s="234"/>
      <c r="C15"/>
      <c r="F15" s="238"/>
    </row>
    <row r="16" spans="2:6" ht="24" customHeight="1">
      <c r="B16" s="234"/>
      <c r="C16" s="249" t="s">
        <v>82</v>
      </c>
      <c r="F16" s="238" t="s">
        <v>83</v>
      </c>
    </row>
    <row r="17" spans="2:14" ht="54" customHeight="1">
      <c r="B17" s="234"/>
      <c r="C17" s="249"/>
      <c r="F17" s="345" t="s">
        <v>84</v>
      </c>
      <c r="G17" s="345"/>
      <c r="H17" s="345"/>
      <c r="I17" s="345"/>
      <c r="J17" s="345"/>
      <c r="K17" s="345"/>
      <c r="L17" s="345"/>
      <c r="M17" s="345"/>
      <c r="N17" s="345"/>
    </row>
    <row r="18" spans="1:14" ht="29.25" customHeight="1">
      <c r="A18" s="236"/>
      <c r="B18" s="234"/>
      <c r="C18" s="289" t="s">
        <v>0</v>
      </c>
      <c r="D18" s="10"/>
      <c r="F18" s="236" t="s">
        <v>87</v>
      </c>
      <c r="G18" s="236"/>
      <c r="H18" s="236"/>
      <c r="I18" s="236"/>
      <c r="J18" s="236"/>
      <c r="K18" s="236"/>
      <c r="L18" s="236"/>
      <c r="M18" s="236"/>
      <c r="N18" s="236"/>
    </row>
    <row r="19" spans="1:14" ht="56.25" customHeight="1">
      <c r="A19" s="236"/>
      <c r="B19" s="234"/>
      <c r="C19" s="289" t="s">
        <v>67</v>
      </c>
      <c r="D19" s="10"/>
      <c r="F19" s="345" t="s">
        <v>88</v>
      </c>
      <c r="G19" s="345"/>
      <c r="H19" s="345"/>
      <c r="I19" s="345"/>
      <c r="J19" s="345"/>
      <c r="K19" s="345"/>
      <c r="L19" s="345"/>
      <c r="M19" s="345"/>
      <c r="N19" s="345"/>
    </row>
    <row r="20" spans="1:14" ht="47.25" customHeight="1">
      <c r="A20" s="236"/>
      <c r="B20" s="234"/>
      <c r="C20" s="289" t="s">
        <v>25</v>
      </c>
      <c r="D20" s="10"/>
      <c r="F20" s="346" t="s">
        <v>89</v>
      </c>
      <c r="G20" s="346"/>
      <c r="H20" s="346"/>
      <c r="I20" s="346"/>
      <c r="J20" s="346"/>
      <c r="K20" s="346"/>
      <c r="L20" s="346"/>
      <c r="M20" s="346"/>
      <c r="N20" s="346"/>
    </row>
    <row r="21" spans="1:14" ht="27.75" customHeight="1" thickBot="1">
      <c r="A21" s="236"/>
      <c r="B21" s="234"/>
      <c r="C21" s="289" t="s">
        <v>44</v>
      </c>
      <c r="D21" s="10"/>
      <c r="F21" s="345" t="s">
        <v>90</v>
      </c>
      <c r="G21" s="345"/>
      <c r="H21" s="345"/>
      <c r="I21" s="345"/>
      <c r="J21" s="345"/>
      <c r="K21" s="345"/>
      <c r="L21" s="345"/>
      <c r="M21" s="345"/>
      <c r="N21" s="345"/>
    </row>
    <row r="22" spans="1:14" ht="34.5" customHeight="1" thickBot="1">
      <c r="A22" s="236"/>
      <c r="B22" s="234"/>
      <c r="C22" s="243"/>
      <c r="D22" s="10"/>
      <c r="F22" s="244"/>
      <c r="G22" s="236"/>
      <c r="H22" s="241"/>
      <c r="I22" s="241"/>
      <c r="J22" s="241"/>
      <c r="K22" s="241"/>
      <c r="L22" s="241"/>
      <c r="M22" s="241"/>
      <c r="N22" s="241"/>
    </row>
    <row r="23" spans="1:14" ht="15.75" customHeight="1" thickBot="1">
      <c r="A23" s="236"/>
      <c r="B23" s="234"/>
      <c r="C23" s="243"/>
      <c r="D23" s="10"/>
      <c r="F23" s="245"/>
      <c r="G23" s="236"/>
      <c r="H23" s="236"/>
      <c r="I23" s="236"/>
      <c r="J23" s="236"/>
      <c r="K23" s="236"/>
      <c r="L23" s="236"/>
      <c r="M23" s="236"/>
      <c r="N23" s="236"/>
    </row>
    <row r="24" spans="1:14" ht="42" customHeight="1" thickBot="1">
      <c r="A24" s="236"/>
      <c r="B24" s="234"/>
      <c r="C24" s="243"/>
      <c r="D24" s="10"/>
      <c r="F24" s="244" t="s">
        <v>68</v>
      </c>
      <c r="G24" s="236"/>
      <c r="H24" s="345" t="s">
        <v>69</v>
      </c>
      <c r="I24" s="345"/>
      <c r="J24" s="345"/>
      <c r="K24" s="345"/>
      <c r="L24" s="345"/>
      <c r="M24" s="345"/>
      <c r="N24" s="345"/>
    </row>
    <row r="25" spans="1:26" ht="21.75" customHeight="1" thickBot="1">
      <c r="A25" s="236"/>
      <c r="B25" s="234"/>
      <c r="C25" s="243"/>
      <c r="D25" s="10"/>
      <c r="P25" s="345"/>
      <c r="Q25" s="345"/>
      <c r="R25" s="345"/>
      <c r="S25" s="345"/>
      <c r="T25" s="345"/>
      <c r="U25" s="345"/>
      <c r="V25" s="345"/>
      <c r="W25" s="345"/>
      <c r="X25" s="345"/>
      <c r="Y25" s="345"/>
      <c r="Z25" s="345"/>
    </row>
    <row r="26" spans="1:6" ht="18.75" customHeight="1" thickBot="1">
      <c r="A26" s="236"/>
      <c r="B26" s="234"/>
      <c r="C26" s="247"/>
      <c r="F26" s="233"/>
    </row>
    <row r="27" spans="1:6" ht="18.75" customHeight="1">
      <c r="A27" s="236"/>
      <c r="B27" s="234"/>
      <c r="C27" s="248"/>
      <c r="F27" s="233"/>
    </row>
    <row r="28" ht="24" customHeight="1">
      <c r="B28" s="234"/>
    </row>
    <row r="29" ht="24" customHeight="1">
      <c r="B29" s="234"/>
    </row>
    <row r="30" ht="24" customHeight="1">
      <c r="B30" s="234"/>
    </row>
    <row r="31" ht="18" customHeight="1">
      <c r="B31" s="234"/>
    </row>
    <row r="32" ht="4.5" customHeight="1">
      <c r="B32" s="234"/>
    </row>
    <row r="33" ht="10.5" customHeight="1">
      <c r="B33" s="234"/>
    </row>
    <row r="34" ht="19.5" customHeight="1">
      <c r="B34" s="234"/>
    </row>
    <row r="35" ht="4.5" customHeight="1">
      <c r="B35" s="234"/>
    </row>
    <row r="36" ht="24" customHeight="1">
      <c r="B36" s="234"/>
    </row>
    <row r="37" ht="24" customHeight="1">
      <c r="B37" s="234"/>
    </row>
    <row r="38" ht="24" customHeight="1">
      <c r="B38" s="234"/>
    </row>
    <row r="39" ht="24" customHeight="1">
      <c r="B39" s="234"/>
    </row>
    <row r="40" ht="24" customHeight="1">
      <c r="B40" s="234"/>
    </row>
    <row r="41" ht="24" customHeight="1">
      <c r="B41" s="234"/>
    </row>
    <row r="42" ht="24" customHeight="1">
      <c r="B42" s="234"/>
    </row>
    <row r="43" ht="24" customHeight="1">
      <c r="B43" s="234"/>
    </row>
    <row r="44" ht="24" customHeight="1">
      <c r="B44" s="234"/>
    </row>
    <row r="45" ht="24" customHeight="1">
      <c r="B45" s="234"/>
    </row>
    <row r="46" ht="18" customHeight="1">
      <c r="B46" s="234"/>
    </row>
    <row r="47" ht="4.5" customHeight="1">
      <c r="B47" s="234"/>
    </row>
    <row r="48" ht="11.25" customHeight="1">
      <c r="B48" s="234"/>
    </row>
    <row r="49" ht="19.5" customHeight="1">
      <c r="B49" s="234"/>
    </row>
    <row r="50" ht="4.5" customHeight="1">
      <c r="B50" s="234"/>
    </row>
    <row r="51" ht="24" customHeight="1">
      <c r="B51" s="234"/>
    </row>
    <row r="52" ht="24" customHeight="1">
      <c r="B52" s="234"/>
    </row>
    <row r="53" ht="24" customHeight="1">
      <c r="B53" s="234"/>
    </row>
    <row r="54" ht="24" customHeight="1">
      <c r="B54" s="234"/>
    </row>
    <row r="55" ht="24" customHeight="1">
      <c r="B55" s="234"/>
    </row>
    <row r="56" ht="24" customHeight="1">
      <c r="B56" s="234"/>
    </row>
    <row r="57" ht="24" customHeight="1">
      <c r="B57" s="234"/>
    </row>
    <row r="58" ht="24" customHeight="1">
      <c r="B58" s="234"/>
    </row>
    <row r="59" ht="15.75" customHeight="1">
      <c r="B59" s="234"/>
    </row>
    <row r="60" spans="2:10" ht="15.75" customHeight="1" hidden="1">
      <c r="B60" s="250"/>
      <c r="C60" s="48"/>
      <c r="D60" s="48"/>
      <c r="E60" s="48"/>
      <c r="F60" s="251"/>
      <c r="G60" s="252"/>
      <c r="H60" s="252"/>
      <c r="I60" s="253"/>
      <c r="J60" s="253"/>
    </row>
    <row r="61" ht="24" customHeight="1" hidden="1">
      <c r="A61" s="254"/>
    </row>
    <row r="62" spans="1:10" ht="18.75" customHeight="1" hidden="1">
      <c r="A62" s="254"/>
      <c r="B62" s="255"/>
      <c r="C62" s="256" t="s">
        <v>71</v>
      </c>
      <c r="D62" s="256"/>
      <c r="E62" s="256"/>
      <c r="F62" s="257">
        <f>SUM(F63:F64)</f>
        <v>50</v>
      </c>
      <c r="G62" s="258"/>
      <c r="H62" s="258"/>
      <c r="I62" s="259"/>
      <c r="J62" s="259"/>
    </row>
    <row r="63" spans="2:10" ht="15.75" customHeight="1" hidden="1">
      <c r="B63" s="255"/>
      <c r="C63" s="256" t="s">
        <v>72</v>
      </c>
      <c r="D63" s="256"/>
      <c r="E63" s="256"/>
      <c r="F63" s="257">
        <v>25</v>
      </c>
      <c r="G63" s="258"/>
      <c r="H63" s="258"/>
      <c r="I63" s="259"/>
      <c r="J63" s="259"/>
    </row>
    <row r="64" spans="2:10" ht="15.75" customHeight="1" hidden="1">
      <c r="B64" s="255"/>
      <c r="C64" s="256" t="s">
        <v>73</v>
      </c>
      <c r="D64" s="256"/>
      <c r="E64" s="256"/>
      <c r="F64" s="257">
        <f>17+8</f>
        <v>25</v>
      </c>
      <c r="G64" s="258"/>
      <c r="H64" s="258"/>
      <c r="I64" s="259"/>
      <c r="J64" s="259"/>
    </row>
    <row r="65" spans="2:10" ht="19.5" customHeight="1" hidden="1">
      <c r="B65" s="255"/>
      <c r="C65" s="256" t="s">
        <v>74</v>
      </c>
      <c r="D65" s="256"/>
      <c r="E65" s="256"/>
      <c r="F65" s="257">
        <f>SUM(F66:F68)</f>
        <v>56</v>
      </c>
      <c r="G65" s="258"/>
      <c r="H65" s="258"/>
      <c r="I65" s="259"/>
      <c r="J65" s="259"/>
    </row>
    <row r="66" spans="2:10" ht="19.5" customHeight="1" hidden="1">
      <c r="B66" s="255"/>
      <c r="C66" s="256" t="s">
        <v>75</v>
      </c>
      <c r="D66" s="256"/>
      <c r="E66" s="256"/>
      <c r="F66" s="257">
        <v>20</v>
      </c>
      <c r="G66" s="258"/>
      <c r="H66" s="258"/>
      <c r="I66" s="259"/>
      <c r="J66" s="259"/>
    </row>
    <row r="67" spans="2:10" ht="19.5" customHeight="1" hidden="1">
      <c r="B67" s="255"/>
      <c r="C67" s="256" t="s">
        <v>76</v>
      </c>
      <c r="D67" s="256"/>
      <c r="E67" s="256"/>
      <c r="F67" s="257">
        <v>19</v>
      </c>
      <c r="G67" s="258"/>
      <c r="H67" s="258"/>
      <c r="I67" s="259"/>
      <c r="J67" s="259"/>
    </row>
    <row r="68" spans="2:10" ht="19.5" customHeight="1" hidden="1">
      <c r="B68" s="255"/>
      <c r="C68" s="256" t="s">
        <v>77</v>
      </c>
      <c r="D68" s="256"/>
      <c r="E68" s="256"/>
      <c r="F68" s="257">
        <v>17</v>
      </c>
      <c r="G68" s="258"/>
      <c r="H68" s="258"/>
      <c r="I68" s="259"/>
      <c r="J68" s="259"/>
    </row>
    <row r="69" ht="19.5" customHeight="1"/>
    <row r="70" ht="19.5" customHeight="1"/>
    <row r="71" ht="19.5" customHeight="1"/>
    <row r="72" ht="19.5" customHeight="1"/>
    <row r="73" ht="19.5" customHeight="1"/>
    <row r="74" ht="15.75" customHeight="1"/>
    <row r="75" ht="15.75" customHeight="1"/>
    <row r="76" ht="15.75" customHeight="1"/>
    <row r="77" ht="19.5" customHeight="1"/>
    <row r="78" ht="19.5" customHeight="1"/>
    <row r="79" ht="19.5" customHeight="1"/>
    <row r="80" ht="19.5" customHeight="1"/>
    <row r="81" ht="15.75" customHeight="1"/>
    <row r="82" ht="15.75" customHeight="1"/>
    <row r="83" ht="15.75" customHeight="1"/>
    <row r="84" ht="19.5" customHeight="1"/>
    <row r="85" ht="19.5" customHeight="1"/>
    <row r="86" ht="19.5" customHeight="1"/>
    <row r="87" ht="19.5" customHeight="1"/>
    <row r="88" spans="2:6" ht="15.75" customHeight="1">
      <c r="B88" s="234"/>
      <c r="F88" s="236"/>
    </row>
    <row r="89" spans="2:6" ht="15.75" customHeight="1">
      <c r="B89" s="234"/>
      <c r="F89" s="236"/>
    </row>
    <row r="90" ht="15.75" customHeight="1"/>
    <row r="91" ht="15.75" customHeight="1"/>
    <row r="92" ht="15.75" customHeight="1"/>
    <row r="93" ht="15.75" customHeight="1"/>
    <row r="94" ht="15.75" customHeight="1"/>
    <row r="95" ht="15.75" customHeight="1"/>
    <row r="96" ht="15.75" customHeight="1" thickBot="1"/>
    <row r="97" spans="2:10" ht="15.75" customHeight="1" thickBot="1">
      <c r="B97" s="259"/>
      <c r="C97" s="237"/>
      <c r="D97" s="237"/>
      <c r="E97" s="237"/>
      <c r="F97" s="260"/>
      <c r="G97" s="260"/>
      <c r="H97" s="260"/>
      <c r="I97" s="259"/>
      <c r="J97" s="259"/>
    </row>
    <row r="98" spans="2:10" ht="15.75" customHeight="1" thickBot="1">
      <c r="B98" s="259"/>
      <c r="G98" s="261"/>
      <c r="H98" s="261"/>
      <c r="I98" s="259"/>
      <c r="J98" s="259"/>
    </row>
    <row r="99" spans="2:10" ht="15.75" customHeight="1" thickBot="1">
      <c r="B99" s="259"/>
      <c r="G99" s="262"/>
      <c r="H99" s="262"/>
      <c r="I99" s="259"/>
      <c r="J99" s="259"/>
    </row>
    <row r="100" spans="2:10" ht="12.75">
      <c r="B100" s="249"/>
      <c r="C100" s="263"/>
      <c r="D100" s="263"/>
      <c r="E100" s="263"/>
      <c r="F100" s="264"/>
      <c r="G100" s="264"/>
      <c r="H100" s="264"/>
      <c r="I100" s="249"/>
      <c r="J100" s="249"/>
    </row>
    <row r="101" spans="2:10" ht="12.75">
      <c r="B101" s="249"/>
      <c r="C101" s="265"/>
      <c r="D101" s="265"/>
      <c r="E101" s="265"/>
      <c r="F101" s="266"/>
      <c r="G101" s="266"/>
      <c r="H101" s="266"/>
      <c r="I101" s="249"/>
      <c r="J101" s="249"/>
    </row>
  </sheetData>
  <sheetProtection password="C6CB" sheet="1" objects="1" scenarios="1" selectLockedCells="1"/>
  <mergeCells count="8">
    <mergeCell ref="F7:N8"/>
    <mergeCell ref="F10:N11"/>
    <mergeCell ref="H24:N24"/>
    <mergeCell ref="P25:Z25"/>
    <mergeCell ref="F17:N17"/>
    <mergeCell ref="F19:N19"/>
    <mergeCell ref="F20:N20"/>
    <mergeCell ref="F21:N21"/>
  </mergeCell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tabColor theme="4" tint="0.7999799847602844"/>
    <pageSetUpPr fitToPage="1"/>
  </sheetPr>
  <dimension ref="L1:AF118"/>
  <sheetViews>
    <sheetView showGridLines="0" tabSelected="1" zoomScale="85" zoomScaleNormal="85" zoomScaleSheetLayoutView="115" zoomScalePageLayoutView="40" workbookViewId="0" topLeftCell="A1">
      <selection activeCell="AD47" sqref="AD47"/>
    </sheetView>
  </sheetViews>
  <sheetFormatPr defaultColWidth="9.140625" defaultRowHeight="12.75"/>
  <cols>
    <col min="12" max="13" width="2.7109375" style="0" customWidth="1"/>
    <col min="14" max="14" width="0.85546875" style="0" customWidth="1"/>
    <col min="15" max="15" width="2.7109375" style="0" customWidth="1"/>
    <col min="16" max="16" width="1.8515625" style="1" customWidth="1"/>
    <col min="17" max="17" width="34.421875" style="0" customWidth="1"/>
    <col min="18" max="18" width="2.7109375" style="0" customWidth="1"/>
    <col min="19" max="19" width="15.7109375" style="0" customWidth="1"/>
    <col min="20" max="20" width="2.8515625" style="0" customWidth="1"/>
    <col min="21" max="21" width="0.85546875" style="0" customWidth="1"/>
    <col min="22" max="22" width="15.7109375" style="0" customWidth="1"/>
    <col min="23" max="23" width="2.8515625" style="0" customWidth="1"/>
    <col min="24" max="24" width="0.85546875" style="0" customWidth="1"/>
    <col min="25" max="26" width="2.7109375" style="0" customWidth="1"/>
    <col min="27" max="27" width="5.8515625" style="0" customWidth="1"/>
    <col min="28" max="28" width="12.7109375" style="0" customWidth="1"/>
    <col min="29" max="29" width="7.00390625" style="0" customWidth="1"/>
  </cols>
  <sheetData>
    <row r="1" ht="15" customHeight="1">
      <c r="P1" s="47"/>
    </row>
    <row r="2" spans="13:16" ht="30" customHeight="1">
      <c r="M2" s="199" t="s">
        <v>61</v>
      </c>
      <c r="O2" s="194"/>
      <c r="P2" s="47"/>
    </row>
    <row r="3" spans="13:16" ht="14.25" customHeight="1">
      <c r="M3" s="193" t="s">
        <v>131</v>
      </c>
      <c r="O3" s="194"/>
      <c r="P3" s="47"/>
    </row>
    <row r="4" spans="13:16" ht="15" customHeight="1" thickBot="1">
      <c r="M4" s="193"/>
      <c r="O4" s="194"/>
      <c r="P4" s="47"/>
    </row>
    <row r="5" spans="13:19" ht="24" customHeight="1" thickBot="1" thickTop="1">
      <c r="M5" s="198" t="s">
        <v>62</v>
      </c>
      <c r="O5" s="180"/>
      <c r="P5" s="153"/>
      <c r="S5" s="344"/>
    </row>
    <row r="6" spans="14:16" ht="15" customHeight="1" thickTop="1">
      <c r="N6" s="193"/>
      <c r="O6" s="194"/>
      <c r="P6" s="47"/>
    </row>
    <row r="7" spans="13:25" ht="18.75" customHeight="1">
      <c r="M7" s="173"/>
      <c r="N7" s="179" t="s">
        <v>54</v>
      </c>
      <c r="O7" s="177"/>
      <c r="P7" s="174"/>
      <c r="Q7" s="175"/>
      <c r="R7" s="173"/>
      <c r="S7" s="173"/>
      <c r="T7" s="173"/>
      <c r="U7" s="173"/>
      <c r="V7" s="173"/>
      <c r="W7" s="173"/>
      <c r="X7" s="173"/>
      <c r="Y7" s="173"/>
    </row>
    <row r="8" ht="15" customHeight="1"/>
    <row r="9" spans="13:32" s="152" customFormat="1" ht="12" customHeight="1">
      <c r="M9" s="181"/>
      <c r="N9" s="181"/>
      <c r="O9" s="181"/>
      <c r="P9" s="182"/>
      <c r="Q9" s="282"/>
      <c r="R9" s="282"/>
      <c r="S9" s="183"/>
      <c r="T9" s="184"/>
      <c r="U9" s="184"/>
      <c r="V9" s="184"/>
      <c r="W9" s="185"/>
      <c r="X9" s="185"/>
      <c r="Y9" s="107"/>
      <c r="Z9"/>
      <c r="AA9"/>
      <c r="AB9"/>
      <c r="AC9"/>
      <c r="AD9"/>
      <c r="AE9"/>
      <c r="AF9"/>
    </row>
    <row r="10" spans="13:32" s="152" customFormat="1" ht="18" customHeight="1">
      <c r="M10" s="181"/>
      <c r="N10" s="347" t="s">
        <v>52</v>
      </c>
      <c r="O10" s="347"/>
      <c r="P10" s="347"/>
      <c r="Q10" s="347"/>
      <c r="R10" s="347"/>
      <c r="S10" s="347"/>
      <c r="T10" s="347"/>
      <c r="U10" s="347"/>
      <c r="V10" s="347"/>
      <c r="W10" s="347"/>
      <c r="X10" s="347"/>
      <c r="Y10" s="107"/>
      <c r="Z10"/>
      <c r="AA10"/>
      <c r="AB10"/>
      <c r="AC10"/>
      <c r="AD10"/>
      <c r="AE10"/>
      <c r="AF10"/>
    </row>
    <row r="11" spans="13:32" s="152" customFormat="1" ht="13.5" customHeight="1">
      <c r="M11" s="181"/>
      <c r="N11" s="283"/>
      <c r="O11" s="283"/>
      <c r="P11" s="182"/>
      <c r="Q11" s="284"/>
      <c r="R11" s="282"/>
      <c r="S11" s="183"/>
      <c r="T11" s="184"/>
      <c r="U11" s="184"/>
      <c r="V11" s="184"/>
      <c r="W11" s="185"/>
      <c r="X11" s="185"/>
      <c r="Y11" s="107"/>
      <c r="Z11"/>
      <c r="AA11"/>
      <c r="AB11"/>
      <c r="AC11"/>
      <c r="AD11"/>
      <c r="AE11"/>
      <c r="AF11"/>
    </row>
    <row r="12" spans="13:25" ht="21.75" customHeight="1" thickBot="1">
      <c r="M12" s="107"/>
      <c r="N12" s="155"/>
      <c r="O12" s="52"/>
      <c r="P12" s="156"/>
      <c r="Q12" s="157"/>
      <c r="R12" s="158"/>
      <c r="S12" s="159"/>
      <c r="T12" s="159"/>
      <c r="U12" s="159"/>
      <c r="V12" s="159"/>
      <c r="W12" s="52"/>
      <c r="X12" s="122"/>
      <c r="Y12" s="107"/>
    </row>
    <row r="13" spans="13:25" ht="15" customHeight="1">
      <c r="M13" s="107"/>
      <c r="N13" s="164"/>
      <c r="P13" s="166" t="s">
        <v>36</v>
      </c>
      <c r="Q13" s="170"/>
      <c r="R13" s="171"/>
      <c r="S13" s="172"/>
      <c r="T13" s="167"/>
      <c r="U13" s="167"/>
      <c r="V13" s="166" t="s">
        <v>42</v>
      </c>
      <c r="X13" s="123"/>
      <c r="Y13" s="107"/>
    </row>
    <row r="14" spans="13:25" ht="23.25" customHeight="1" thickBot="1">
      <c r="M14" s="107"/>
      <c r="N14" s="164"/>
      <c r="P14" s="169" t="s">
        <v>41</v>
      </c>
      <c r="Q14" s="165"/>
      <c r="R14" s="50"/>
      <c r="S14" s="165" t="s">
        <v>24</v>
      </c>
      <c r="T14" s="168"/>
      <c r="U14" s="168"/>
      <c r="V14" s="165" t="s">
        <v>24</v>
      </c>
      <c r="X14" s="123"/>
      <c r="Y14" s="107"/>
    </row>
    <row r="15" spans="12:25" ht="19.5" customHeight="1" thickBot="1" thickTop="1">
      <c r="L15" s="49"/>
      <c r="M15" s="186"/>
      <c r="N15" s="160"/>
      <c r="O15" s="49"/>
      <c r="P15" s="350" t="s">
        <v>39</v>
      </c>
      <c r="Q15" s="350"/>
      <c r="S15" s="323">
        <f>SUM(S16:S18)</f>
        <v>10512.146529209622</v>
      </c>
      <c r="V15" s="323">
        <f>SUM(V16:V18)</f>
        <v>0</v>
      </c>
      <c r="X15" s="123"/>
      <c r="Y15" s="107"/>
    </row>
    <row r="16" spans="12:25" ht="19.5" customHeight="1" thickBot="1" thickTop="1">
      <c r="L16" s="49"/>
      <c r="M16" s="186"/>
      <c r="N16" s="160"/>
      <c r="O16" s="49"/>
      <c r="P16"/>
      <c r="Q16" t="s">
        <v>366</v>
      </c>
      <c r="R16" s="41"/>
      <c r="S16" s="15">
        <f>'A - SMG dozidava'!O6</f>
        <v>9063.146529209622</v>
      </c>
      <c r="V16" s="190"/>
      <c r="X16" s="123"/>
      <c r="Y16" s="107"/>
    </row>
    <row r="17" spans="12:25" ht="19.5" customHeight="1" thickBot="1" thickTop="1">
      <c r="L17" s="49"/>
      <c r="M17" s="186"/>
      <c r="N17" s="160"/>
      <c r="O17" s="49"/>
      <c r="P17"/>
      <c r="Q17" t="s">
        <v>367</v>
      </c>
      <c r="R17" s="41"/>
      <c r="S17" s="246"/>
      <c r="V17" s="190"/>
      <c r="X17" s="123"/>
      <c r="Y17" s="107"/>
    </row>
    <row r="18" spans="12:25" ht="19.5" customHeight="1" thickBot="1" thickTop="1">
      <c r="L18" s="49"/>
      <c r="M18" s="186"/>
      <c r="N18" s="160"/>
      <c r="O18" s="49"/>
      <c r="P18"/>
      <c r="Q18" t="s">
        <v>133</v>
      </c>
      <c r="R18" s="41"/>
      <c r="S18" s="15">
        <f>'B - PIONIRSKI DOM'!S6</f>
        <v>1449</v>
      </c>
      <c r="V18" s="190"/>
      <c r="X18" s="123"/>
      <c r="Y18" s="107"/>
    </row>
    <row r="19" spans="12:25" ht="19.5" customHeight="1" thickBot="1" thickTop="1">
      <c r="L19" s="49"/>
      <c r="M19" s="186"/>
      <c r="N19" s="160"/>
      <c r="O19" s="49"/>
      <c r="P19" s="350" t="s">
        <v>40</v>
      </c>
      <c r="Q19" s="350"/>
      <c r="R19" s="41"/>
      <c r="S19" s="323">
        <f>SUM(S20:S21)</f>
        <v>14016.195372279495</v>
      </c>
      <c r="V19" s="323">
        <f>SUM(V20:V22)</f>
        <v>0</v>
      </c>
      <c r="X19" s="123"/>
      <c r="Y19" s="107"/>
    </row>
    <row r="20" spans="12:25" ht="19.5" customHeight="1" thickBot="1" thickTop="1">
      <c r="L20" s="49"/>
      <c r="M20" s="186"/>
      <c r="N20" s="160"/>
      <c r="O20" s="49"/>
      <c r="P20" s="338"/>
      <c r="Q20" t="s">
        <v>132</v>
      </c>
      <c r="R20" s="41"/>
      <c r="S20" s="339">
        <f>S16/0.75</f>
        <v>12084.195372279495</v>
      </c>
      <c r="V20" s="154"/>
      <c r="X20" s="123"/>
      <c r="Y20" s="107"/>
    </row>
    <row r="21" spans="12:25" ht="19.5" customHeight="1" thickBot="1" thickTop="1">
      <c r="L21" s="49"/>
      <c r="M21" s="186"/>
      <c r="N21" s="160"/>
      <c r="O21" s="49"/>
      <c r="P21" s="338"/>
      <c r="Q21" t="s">
        <v>133</v>
      </c>
      <c r="R21" s="41"/>
      <c r="S21" s="339">
        <f>S18/0.75</f>
        <v>1932</v>
      </c>
      <c r="V21" s="154"/>
      <c r="X21" s="123"/>
      <c r="Y21" s="107"/>
    </row>
    <row r="22" spans="12:25" ht="19.5" customHeight="1" thickBot="1" thickTop="1">
      <c r="L22" s="49"/>
      <c r="M22" s="186"/>
      <c r="N22" s="160"/>
      <c r="O22" s="49"/>
      <c r="P22" s="338"/>
      <c r="Q22" t="s">
        <v>365</v>
      </c>
      <c r="R22" s="41"/>
      <c r="S22" s="339">
        <v>6248</v>
      </c>
      <c r="V22" s="154"/>
      <c r="X22" s="123"/>
      <c r="Y22" s="107"/>
    </row>
    <row r="23" spans="13:25" ht="19.5" customHeight="1" thickTop="1">
      <c r="M23" s="107"/>
      <c r="N23" s="162"/>
      <c r="O23" s="163"/>
      <c r="P23" s="163"/>
      <c r="Q23" s="163"/>
      <c r="R23" s="163"/>
      <c r="S23" s="163"/>
      <c r="T23" s="163"/>
      <c r="U23" s="163"/>
      <c r="V23" s="163"/>
      <c r="W23" s="163"/>
      <c r="X23" s="127"/>
      <c r="Y23" s="107"/>
    </row>
    <row r="24" spans="13:25" ht="15" customHeight="1">
      <c r="M24" s="107"/>
      <c r="N24" s="107"/>
      <c r="O24" s="107"/>
      <c r="P24" s="107"/>
      <c r="Q24" s="107"/>
      <c r="R24" s="107"/>
      <c r="S24" s="107"/>
      <c r="T24" s="107"/>
      <c r="U24" s="107"/>
      <c r="V24" s="107"/>
      <c r="W24" s="107"/>
      <c r="X24" s="107"/>
      <c r="Y24" s="107"/>
    </row>
    <row r="25" spans="13:28" s="191" customFormat="1" ht="15" customHeight="1">
      <c r="M25" s="278"/>
      <c r="N25" s="278"/>
      <c r="O25" s="278"/>
      <c r="P25" s="351" t="s">
        <v>43</v>
      </c>
      <c r="Q25" s="351"/>
      <c r="R25" s="278"/>
      <c r="S25" s="280">
        <f>$S$15/$S$19</f>
        <v>0.75</v>
      </c>
      <c r="T25" s="280"/>
      <c r="U25" s="280"/>
      <c r="V25" s="280" t="e">
        <f>$V$15/$V$19</f>
        <v>#DIV/0!</v>
      </c>
      <c r="W25" s="278"/>
      <c r="X25" s="278"/>
      <c r="Y25" s="278"/>
      <c r="AB25" s="340"/>
    </row>
    <row r="26" spans="13:25" ht="15" customHeight="1">
      <c r="M26" s="107"/>
      <c r="N26" s="107"/>
      <c r="O26" s="107"/>
      <c r="P26" s="107"/>
      <c r="Q26" s="107"/>
      <c r="R26" s="107"/>
      <c r="S26" s="107"/>
      <c r="T26" s="107"/>
      <c r="U26" s="107"/>
      <c r="V26" s="107"/>
      <c r="W26" s="107"/>
      <c r="X26" s="107"/>
      <c r="Y26" s="107"/>
    </row>
    <row r="27" ht="15" customHeight="1">
      <c r="P27"/>
    </row>
    <row r="28" spans="13:32" s="152" customFormat="1" ht="12" customHeight="1">
      <c r="M28" s="181"/>
      <c r="N28" s="181"/>
      <c r="O28" s="181"/>
      <c r="P28" s="182"/>
      <c r="Q28" s="282"/>
      <c r="R28" s="282"/>
      <c r="S28" s="183"/>
      <c r="T28" s="184"/>
      <c r="U28" s="184"/>
      <c r="V28" s="184"/>
      <c r="W28" s="185"/>
      <c r="X28" s="185"/>
      <c r="Y28" s="107"/>
      <c r="Z28"/>
      <c r="AA28"/>
      <c r="AB28"/>
      <c r="AC28"/>
      <c r="AD28"/>
      <c r="AE28"/>
      <c r="AF28"/>
    </row>
    <row r="29" spans="13:32" s="152" customFormat="1" ht="18" customHeight="1">
      <c r="M29" s="181"/>
      <c r="N29" s="347" t="s">
        <v>35</v>
      </c>
      <c r="O29" s="347"/>
      <c r="P29" s="347"/>
      <c r="Q29" s="347"/>
      <c r="R29" s="347"/>
      <c r="S29" s="347"/>
      <c r="T29" s="347"/>
      <c r="U29" s="347"/>
      <c r="V29" s="347"/>
      <c r="W29" s="347"/>
      <c r="X29" s="347"/>
      <c r="Y29" s="107"/>
      <c r="Z29"/>
      <c r="AA29"/>
      <c r="AB29"/>
      <c r="AC29"/>
      <c r="AD29"/>
      <c r="AE29"/>
      <c r="AF29"/>
    </row>
    <row r="30" spans="13:32" s="152" customFormat="1" ht="13.5" customHeight="1">
      <c r="M30" s="181"/>
      <c r="N30" s="283"/>
      <c r="O30" s="283"/>
      <c r="P30" s="182"/>
      <c r="Q30" s="284"/>
      <c r="R30" s="282"/>
      <c r="S30" s="183"/>
      <c r="T30" s="184"/>
      <c r="U30" s="184"/>
      <c r="V30" s="184"/>
      <c r="W30" s="286"/>
      <c r="X30" s="286"/>
      <c r="Y30" s="107"/>
      <c r="Z30"/>
      <c r="AA30"/>
      <c r="AB30"/>
      <c r="AC30"/>
      <c r="AD30"/>
      <c r="AE30"/>
      <c r="AF30"/>
    </row>
    <row r="31" spans="13:25" ht="21.75" customHeight="1" thickBot="1">
      <c r="M31" s="107"/>
      <c r="N31" s="155"/>
      <c r="O31" s="52"/>
      <c r="P31" s="156"/>
      <c r="Q31" s="157"/>
      <c r="R31" s="158"/>
      <c r="S31" s="159"/>
      <c r="T31" s="159"/>
      <c r="U31" s="159"/>
      <c r="V31" s="159"/>
      <c r="X31" s="122"/>
      <c r="Y31" s="107"/>
    </row>
    <row r="32" spans="13:25" ht="15" customHeight="1">
      <c r="M32" s="107"/>
      <c r="N32" s="164"/>
      <c r="P32" s="166" t="s">
        <v>36</v>
      </c>
      <c r="Q32" s="170"/>
      <c r="R32" s="171"/>
      <c r="S32" s="172"/>
      <c r="T32" s="167"/>
      <c r="U32" s="167"/>
      <c r="V32" s="166" t="s">
        <v>42</v>
      </c>
      <c r="X32" s="123"/>
      <c r="Y32" s="107"/>
    </row>
    <row r="33" spans="13:25" ht="23.25" customHeight="1" thickBot="1">
      <c r="M33" s="107"/>
      <c r="N33" s="164"/>
      <c r="P33" s="169" t="s">
        <v>41</v>
      </c>
      <c r="Q33" s="165"/>
      <c r="R33" s="50"/>
      <c r="S33" s="165" t="s">
        <v>24</v>
      </c>
      <c r="T33" s="168"/>
      <c r="U33" s="168"/>
      <c r="V33" s="165" t="s">
        <v>24</v>
      </c>
      <c r="X33" s="123"/>
      <c r="Y33" s="107"/>
    </row>
    <row r="34" spans="12:25" ht="19.5" customHeight="1" thickBot="1" thickTop="1">
      <c r="L34" s="49"/>
      <c r="M34" s="186"/>
      <c r="N34" s="160"/>
      <c r="O34" s="49"/>
      <c r="P34" s="161" t="s">
        <v>274</v>
      </c>
      <c r="S34" s="51"/>
      <c r="V34" s="154"/>
      <c r="X34" s="123"/>
      <c r="Y34" s="107"/>
    </row>
    <row r="35" spans="12:25" ht="19.5" customHeight="1" thickBot="1" thickTop="1">
      <c r="L35" s="49"/>
      <c r="M35" s="186"/>
      <c r="N35" s="160"/>
      <c r="O35" s="49"/>
      <c r="P35"/>
      <c r="S35" s="165" t="s">
        <v>53</v>
      </c>
      <c r="V35" s="165" t="s">
        <v>53</v>
      </c>
      <c r="X35" s="123"/>
      <c r="Y35" s="107"/>
    </row>
    <row r="36" spans="12:25" ht="19.5" customHeight="1" thickBot="1" thickTop="1">
      <c r="L36" s="49"/>
      <c r="M36" s="186"/>
      <c r="N36" s="160"/>
      <c r="O36" s="49"/>
      <c r="P36" s="161" t="s">
        <v>45</v>
      </c>
      <c r="R36" s="41"/>
      <c r="S36" s="51"/>
      <c r="V36" s="187"/>
      <c r="X36" s="123"/>
      <c r="Y36" s="107"/>
    </row>
    <row r="37" spans="12:25" ht="19.5" customHeight="1" thickBot="1" thickTop="1">
      <c r="L37" s="49"/>
      <c r="M37" s="186"/>
      <c r="N37" s="160"/>
      <c r="O37" s="49"/>
      <c r="P37" s="161" t="s">
        <v>46</v>
      </c>
      <c r="R37" s="41"/>
      <c r="S37" s="51"/>
      <c r="V37" s="187"/>
      <c r="X37" s="123"/>
      <c r="Y37" s="107"/>
    </row>
    <row r="38" spans="12:25" ht="19.5" customHeight="1" thickBot="1" thickTop="1">
      <c r="L38" s="49"/>
      <c r="M38" s="186"/>
      <c r="N38" s="160"/>
      <c r="O38" s="49"/>
      <c r="P38" s="161" t="s">
        <v>47</v>
      </c>
      <c r="R38" s="41"/>
      <c r="S38" s="51"/>
      <c r="V38" s="187"/>
      <c r="X38" s="123"/>
      <c r="Y38" s="107"/>
    </row>
    <row r="39" spans="13:25" ht="19.5" customHeight="1" thickTop="1">
      <c r="M39" s="107"/>
      <c r="N39" s="162"/>
      <c r="O39" s="163"/>
      <c r="P39" s="163"/>
      <c r="Q39" s="163"/>
      <c r="R39" s="163"/>
      <c r="S39" s="163"/>
      <c r="T39" s="163"/>
      <c r="U39" s="163"/>
      <c r="V39" s="163"/>
      <c r="X39" s="127"/>
      <c r="Y39" s="107"/>
    </row>
    <row r="40" spans="13:25" ht="15" customHeight="1">
      <c r="M40" s="107"/>
      <c r="N40" s="107"/>
      <c r="O40" s="107"/>
      <c r="P40" s="107"/>
      <c r="Q40" s="107"/>
      <c r="R40" s="107"/>
      <c r="S40" s="107"/>
      <c r="T40" s="107"/>
      <c r="U40" s="107"/>
      <c r="V40" s="107"/>
      <c r="W40" s="285"/>
      <c r="X40" s="285"/>
      <c r="Y40" s="107"/>
    </row>
    <row r="41" ht="15" customHeight="1">
      <c r="P41"/>
    </row>
    <row r="42" spans="13:32" s="152" customFormat="1" ht="12" customHeight="1">
      <c r="M42" s="181"/>
      <c r="N42" s="181"/>
      <c r="O42" s="181"/>
      <c r="P42" s="182"/>
      <c r="Q42" s="282"/>
      <c r="R42" s="282"/>
      <c r="S42" s="183"/>
      <c r="T42" s="184"/>
      <c r="U42" s="184"/>
      <c r="V42" s="184"/>
      <c r="W42" s="185"/>
      <c r="X42" s="185"/>
      <c r="Y42" s="107"/>
      <c r="Z42"/>
      <c r="AA42"/>
      <c r="AB42"/>
      <c r="AC42"/>
      <c r="AD42"/>
      <c r="AE42"/>
      <c r="AF42"/>
    </row>
    <row r="43" spans="13:32" s="152" customFormat="1" ht="18" customHeight="1">
      <c r="M43" s="181"/>
      <c r="N43" s="348" t="s">
        <v>51</v>
      </c>
      <c r="O43" s="348"/>
      <c r="P43" s="348"/>
      <c r="Q43" s="348"/>
      <c r="R43" s="348"/>
      <c r="S43" s="348"/>
      <c r="T43" s="348"/>
      <c r="U43" s="348"/>
      <c r="V43" s="348"/>
      <c r="W43" s="348"/>
      <c r="X43" s="348"/>
      <c r="Y43" s="107"/>
      <c r="Z43"/>
      <c r="AA43"/>
      <c r="AB43"/>
      <c r="AC43"/>
      <c r="AD43"/>
      <c r="AE43"/>
      <c r="AF43"/>
    </row>
    <row r="44" spans="13:32" s="152" customFormat="1" ht="13.5" customHeight="1">
      <c r="M44" s="181"/>
      <c r="N44" s="283"/>
      <c r="O44" s="283"/>
      <c r="P44" s="182"/>
      <c r="Q44" s="284"/>
      <c r="R44" s="282"/>
      <c r="S44" s="183"/>
      <c r="T44" s="184"/>
      <c r="U44" s="184"/>
      <c r="V44" s="184"/>
      <c r="W44" s="185"/>
      <c r="X44" s="185"/>
      <c r="Y44" s="107"/>
      <c r="Z44"/>
      <c r="AA44"/>
      <c r="AB44"/>
      <c r="AC44"/>
      <c r="AD44"/>
      <c r="AE44"/>
      <c r="AF44"/>
    </row>
    <row r="45" spans="13:25" ht="21.75" customHeight="1" thickBot="1">
      <c r="M45" s="107"/>
      <c r="N45" s="155"/>
      <c r="O45" s="52"/>
      <c r="P45" s="156"/>
      <c r="Q45" s="157"/>
      <c r="R45" s="158"/>
      <c r="S45" s="159"/>
      <c r="T45" s="159"/>
      <c r="U45" s="159"/>
      <c r="V45" s="159"/>
      <c r="W45" s="159"/>
      <c r="X45" s="122"/>
      <c r="Y45" s="107"/>
    </row>
    <row r="46" spans="13:25" ht="15" customHeight="1">
      <c r="M46" s="107"/>
      <c r="N46" s="164"/>
      <c r="P46" s="166" t="s">
        <v>36</v>
      </c>
      <c r="Q46" s="170"/>
      <c r="R46" s="171"/>
      <c r="S46" s="172"/>
      <c r="T46" s="167"/>
      <c r="U46" s="167"/>
      <c r="V46" s="166" t="s">
        <v>42</v>
      </c>
      <c r="X46" s="123"/>
      <c r="Y46" s="107"/>
    </row>
    <row r="47" spans="13:25" ht="23.25" customHeight="1" thickBot="1">
      <c r="M47" s="107"/>
      <c r="N47" s="164"/>
      <c r="P47" s="169" t="s">
        <v>41</v>
      </c>
      <c r="Q47" s="165"/>
      <c r="R47" s="50"/>
      <c r="S47" s="165"/>
      <c r="T47" s="168"/>
      <c r="U47" s="168"/>
      <c r="V47" s="165"/>
      <c r="X47" s="123"/>
      <c r="Y47" s="107"/>
    </row>
    <row r="48" spans="12:25" ht="19.5" customHeight="1" thickBot="1" thickTop="1">
      <c r="L48" s="49"/>
      <c r="M48" s="186"/>
      <c r="N48" s="160"/>
      <c r="O48" s="49"/>
      <c r="P48" s="161" t="s">
        <v>48</v>
      </c>
      <c r="S48" s="328">
        <v>0.5</v>
      </c>
      <c r="V48" s="328">
        <f>SUM(V49,V50)/S57</f>
        <v>0</v>
      </c>
      <c r="X48" s="123"/>
      <c r="Y48" s="107"/>
    </row>
    <row r="49" spans="12:25" ht="19.5" customHeight="1" thickBot="1" thickTop="1">
      <c r="L49" s="49"/>
      <c r="M49" s="186"/>
      <c r="N49" s="160"/>
      <c r="O49" s="49"/>
      <c r="P49" s="161"/>
      <c r="Q49" t="s">
        <v>361</v>
      </c>
      <c r="S49" s="51"/>
      <c r="T49" s="165" t="s">
        <v>24</v>
      </c>
      <c r="V49" s="154"/>
      <c r="W49" s="165" t="s">
        <v>24</v>
      </c>
      <c r="X49" s="123"/>
      <c r="Y49" s="107"/>
    </row>
    <row r="50" spans="12:25" ht="19.5" customHeight="1" thickBot="1" thickTop="1">
      <c r="L50" s="49"/>
      <c r="M50" s="186"/>
      <c r="N50" s="160"/>
      <c r="O50" s="49"/>
      <c r="P50" s="161"/>
      <c r="Q50" t="s">
        <v>362</v>
      </c>
      <c r="S50" s="342">
        <v>2869.76</v>
      </c>
      <c r="T50" s="165" t="s">
        <v>24</v>
      </c>
      <c r="V50" s="154"/>
      <c r="W50" s="165" t="s">
        <v>24</v>
      </c>
      <c r="X50" s="123"/>
      <c r="Y50" s="107"/>
    </row>
    <row r="51" spans="12:25" ht="19.5" customHeight="1" thickBot="1" thickTop="1">
      <c r="L51" s="49"/>
      <c r="M51" s="186"/>
      <c r="N51" s="160"/>
      <c r="O51" s="49"/>
      <c r="P51" s="161" t="s">
        <v>49</v>
      </c>
      <c r="R51" s="41"/>
      <c r="S51" s="329">
        <v>0.2</v>
      </c>
      <c r="V51" s="328">
        <f>V52/S60</f>
        <v>0</v>
      </c>
      <c r="W51" t="s">
        <v>78</v>
      </c>
      <c r="X51" s="123"/>
      <c r="Y51" s="107"/>
    </row>
    <row r="52" spans="12:25" ht="19.5" customHeight="1" thickBot="1" thickTop="1">
      <c r="L52" s="49"/>
      <c r="M52" s="186"/>
      <c r="N52" s="160"/>
      <c r="O52" s="49"/>
      <c r="P52"/>
      <c r="Q52" t="s">
        <v>50</v>
      </c>
      <c r="S52" s="51"/>
      <c r="T52" s="165" t="s">
        <v>24</v>
      </c>
      <c r="V52" s="154"/>
      <c r="W52" s="165" t="s">
        <v>24</v>
      </c>
      <c r="X52" s="123"/>
      <c r="Y52" s="107"/>
    </row>
    <row r="53" spans="12:25" ht="19.5" customHeight="1" thickBot="1" thickTop="1">
      <c r="L53" s="49"/>
      <c r="M53" s="186"/>
      <c r="N53" s="160"/>
      <c r="O53" s="49"/>
      <c r="P53" s="161" t="s">
        <v>352</v>
      </c>
      <c r="R53" s="41"/>
      <c r="S53" s="329">
        <v>0.3</v>
      </c>
      <c r="V53" s="328">
        <f>V54/S63</f>
        <v>0</v>
      </c>
      <c r="W53" t="s">
        <v>78</v>
      </c>
      <c r="X53" s="123"/>
      <c r="Y53" s="107"/>
    </row>
    <row r="54" spans="12:25" ht="19.5" customHeight="1" thickBot="1" thickTop="1">
      <c r="L54" s="49"/>
      <c r="M54" s="186"/>
      <c r="N54" s="160"/>
      <c r="O54" s="49"/>
      <c r="P54"/>
      <c r="Q54" t="s">
        <v>353</v>
      </c>
      <c r="S54" s="51"/>
      <c r="T54" s="165"/>
      <c r="V54" s="154"/>
      <c r="W54" s="165"/>
      <c r="X54" s="123"/>
      <c r="Y54" s="107"/>
    </row>
    <row r="55" spans="13:25" ht="19.5" customHeight="1" thickTop="1">
      <c r="M55" s="107"/>
      <c r="N55" s="162"/>
      <c r="O55" s="163"/>
      <c r="P55" s="163"/>
      <c r="Q55" s="163"/>
      <c r="R55" s="163"/>
      <c r="S55" s="163"/>
      <c r="T55" s="163"/>
      <c r="U55" s="163"/>
      <c r="V55" s="163"/>
      <c r="W55" s="163"/>
      <c r="X55" s="127"/>
      <c r="Y55" s="107"/>
    </row>
    <row r="56" spans="13:25" ht="15" customHeight="1">
      <c r="M56" s="107"/>
      <c r="N56" s="107"/>
      <c r="O56" s="107"/>
      <c r="P56" s="107"/>
      <c r="Q56" s="107"/>
      <c r="R56" s="107"/>
      <c r="S56" s="107"/>
      <c r="T56" s="107"/>
      <c r="U56" s="107"/>
      <c r="V56" s="107"/>
      <c r="W56" s="107"/>
      <c r="X56" s="107"/>
      <c r="Y56" s="107"/>
    </row>
    <row r="57" spans="13:25" ht="15" customHeight="1">
      <c r="M57" s="107"/>
      <c r="N57" s="107"/>
      <c r="O57" s="107"/>
      <c r="P57" s="351" t="s">
        <v>358</v>
      </c>
      <c r="Q57" s="351"/>
      <c r="R57" s="107"/>
      <c r="S57" s="336">
        <v>14063.6</v>
      </c>
      <c r="T57" s="287" t="s">
        <v>24</v>
      </c>
      <c r="U57" s="107"/>
      <c r="V57" s="107"/>
      <c r="W57" s="107"/>
      <c r="X57" s="107"/>
      <c r="Y57" s="107"/>
    </row>
    <row r="58" spans="13:25" ht="15" customHeight="1">
      <c r="M58" s="107"/>
      <c r="N58" s="107"/>
      <c r="O58" s="107"/>
      <c r="P58" s="279"/>
      <c r="Q58" s="322" t="s">
        <v>241</v>
      </c>
      <c r="R58" s="107"/>
      <c r="S58" s="281"/>
      <c r="T58" s="287"/>
      <c r="U58" s="107"/>
      <c r="V58" s="107"/>
      <c r="W58" s="107"/>
      <c r="X58" s="107"/>
      <c r="Y58" s="107"/>
    </row>
    <row r="59" spans="13:25" ht="15" customHeight="1">
      <c r="M59" s="107"/>
      <c r="N59" s="107"/>
      <c r="O59" s="107"/>
      <c r="P59" s="107"/>
      <c r="Q59" s="107"/>
      <c r="R59" s="107"/>
      <c r="S59" s="107"/>
      <c r="T59" s="107"/>
      <c r="U59" s="107"/>
      <c r="V59" s="107"/>
      <c r="W59" s="107"/>
      <c r="X59" s="107"/>
      <c r="Y59" s="107"/>
    </row>
    <row r="60" spans="13:25" ht="15" customHeight="1">
      <c r="M60" s="107"/>
      <c r="N60" s="107"/>
      <c r="O60" s="107"/>
      <c r="P60" s="351" t="s">
        <v>359</v>
      </c>
      <c r="Q60" s="351"/>
      <c r="R60" s="107"/>
      <c r="S60" s="336">
        <f>S57*S61</f>
        <v>10407.064</v>
      </c>
      <c r="T60" s="287" t="s">
        <v>24</v>
      </c>
      <c r="U60" s="107"/>
      <c r="V60" s="107"/>
      <c r="W60" s="107"/>
      <c r="X60" s="107"/>
      <c r="Y60" s="107"/>
    </row>
    <row r="61" spans="13:25" ht="15" customHeight="1">
      <c r="M61" s="107"/>
      <c r="N61" s="107"/>
      <c r="O61" s="107"/>
      <c r="P61" s="107"/>
      <c r="Q61" s="341" t="s">
        <v>363</v>
      </c>
      <c r="R61" s="107"/>
      <c r="S61" s="343">
        <v>0.74</v>
      </c>
      <c r="T61" s="107"/>
      <c r="U61" s="107"/>
      <c r="V61" s="107"/>
      <c r="W61" s="107"/>
      <c r="X61" s="107"/>
      <c r="Y61" s="107"/>
    </row>
    <row r="62" spans="13:25" ht="15" customHeight="1">
      <c r="M62" s="107"/>
      <c r="N62" s="107"/>
      <c r="O62" s="107"/>
      <c r="P62" s="107"/>
      <c r="Q62" s="107"/>
      <c r="R62" s="107"/>
      <c r="S62" s="107"/>
      <c r="T62" s="107"/>
      <c r="U62" s="107"/>
      <c r="V62" s="107"/>
      <c r="W62" s="107"/>
      <c r="X62" s="107"/>
      <c r="Y62" s="107"/>
    </row>
    <row r="63" spans="13:25" ht="15" customHeight="1">
      <c r="M63" s="107"/>
      <c r="N63" s="107"/>
      <c r="O63" s="107"/>
      <c r="P63" s="351" t="s">
        <v>360</v>
      </c>
      <c r="Q63" s="351"/>
      <c r="R63" s="107"/>
      <c r="S63" s="336">
        <f>S57*S64</f>
        <v>3656.536</v>
      </c>
      <c r="T63" s="287" t="s">
        <v>24</v>
      </c>
      <c r="U63" s="107"/>
      <c r="V63" s="107"/>
      <c r="W63" s="107"/>
      <c r="X63" s="107"/>
      <c r="Y63" s="107"/>
    </row>
    <row r="64" spans="13:25" ht="15" customHeight="1">
      <c r="M64" s="107"/>
      <c r="N64" s="107"/>
      <c r="O64" s="107"/>
      <c r="P64" s="107"/>
      <c r="Q64" s="341" t="s">
        <v>364</v>
      </c>
      <c r="R64" s="107"/>
      <c r="S64" s="343">
        <v>0.26</v>
      </c>
      <c r="T64" s="107"/>
      <c r="U64" s="107"/>
      <c r="V64" s="107"/>
      <c r="W64" s="107"/>
      <c r="X64" s="107"/>
      <c r="Y64" s="107"/>
    </row>
    <row r="65" spans="13:25" ht="15" customHeight="1">
      <c r="M65" s="107"/>
      <c r="N65" s="107"/>
      <c r="O65" s="107"/>
      <c r="P65" s="107"/>
      <c r="Q65" s="107"/>
      <c r="R65" s="107"/>
      <c r="S65" s="107"/>
      <c r="T65" s="107"/>
      <c r="U65" s="107"/>
      <c r="V65" s="107"/>
      <c r="W65" s="107"/>
      <c r="X65" s="107"/>
      <c r="Y65" s="107"/>
    </row>
    <row r="66" spans="13:25" ht="15" customHeight="1">
      <c r="M66" s="107"/>
      <c r="N66" s="107"/>
      <c r="O66" s="107"/>
      <c r="P66" s="107"/>
      <c r="Q66" s="107"/>
      <c r="R66" s="107"/>
      <c r="S66" s="107"/>
      <c r="T66" s="107"/>
      <c r="U66" s="107"/>
      <c r="V66" s="107"/>
      <c r="W66" s="107"/>
      <c r="X66" s="107"/>
      <c r="Y66" s="107"/>
    </row>
    <row r="67" spans="13:25" ht="12.75" customHeight="1">
      <c r="M67" s="107"/>
      <c r="N67" s="349" t="s">
        <v>32</v>
      </c>
      <c r="O67" s="349"/>
      <c r="P67" s="349"/>
      <c r="Q67" s="349"/>
      <c r="R67" s="349"/>
      <c r="S67" s="349"/>
      <c r="T67" s="349"/>
      <c r="U67" s="349"/>
      <c r="V67" s="349"/>
      <c r="W67" s="349"/>
      <c r="X67" s="349"/>
      <c r="Y67" s="107"/>
    </row>
    <row r="68" spans="13:25" ht="29.25" customHeight="1">
      <c r="M68" s="107"/>
      <c r="N68" s="349"/>
      <c r="O68" s="349"/>
      <c r="P68" s="349"/>
      <c r="Q68" s="349"/>
      <c r="R68" s="349"/>
      <c r="S68" s="349"/>
      <c r="T68" s="349"/>
      <c r="U68" s="349"/>
      <c r="V68" s="349"/>
      <c r="W68" s="349"/>
      <c r="X68" s="349"/>
      <c r="Y68" s="107"/>
    </row>
    <row r="69" spans="13:25" ht="15" customHeight="1">
      <c r="M69" s="107"/>
      <c r="N69" s="107"/>
      <c r="O69" s="107"/>
      <c r="P69" s="107"/>
      <c r="Q69" s="107"/>
      <c r="R69" s="107"/>
      <c r="S69" s="107"/>
      <c r="T69" s="107"/>
      <c r="U69" s="107"/>
      <c r="V69" s="107"/>
      <c r="W69" s="107"/>
      <c r="X69" s="107"/>
      <c r="Y69" s="107"/>
    </row>
    <row r="70" ht="15" customHeight="1">
      <c r="P70"/>
    </row>
    <row r="71" ht="15" customHeight="1">
      <c r="P71"/>
    </row>
    <row r="72" ht="8.25" customHeight="1">
      <c r="P72"/>
    </row>
    <row r="73" spans="16:22" ht="38.25" customHeight="1">
      <c r="P73"/>
      <c r="Q73" s="56"/>
      <c r="V73" s="57"/>
    </row>
    <row r="74" ht="24" customHeight="1">
      <c r="P74"/>
    </row>
    <row r="75" spans="16:22" ht="24" customHeight="1">
      <c r="P75"/>
      <c r="Q75" s="58"/>
      <c r="V75" s="59"/>
    </row>
    <row r="76" spans="16:22" ht="24" customHeight="1">
      <c r="P76"/>
      <c r="Q76" s="58"/>
      <c r="V76" s="59"/>
    </row>
    <row r="77" ht="24" customHeight="1">
      <c r="P77"/>
    </row>
    <row r="78" ht="18.75" customHeight="1">
      <c r="P78"/>
    </row>
    <row r="79" ht="35.25" customHeight="1">
      <c r="P79"/>
    </row>
    <row r="80" ht="15.75" customHeight="1">
      <c r="P80"/>
    </row>
    <row r="81" ht="19.5" customHeight="1">
      <c r="P81"/>
    </row>
    <row r="82" ht="19.5" customHeight="1">
      <c r="P82"/>
    </row>
    <row r="83" ht="19.5" customHeight="1">
      <c r="P83"/>
    </row>
    <row r="84" ht="19.5" customHeight="1">
      <c r="P84"/>
    </row>
    <row r="85" ht="19.5" customHeight="1">
      <c r="P85"/>
    </row>
    <row r="86" ht="19.5" customHeight="1">
      <c r="P86"/>
    </row>
    <row r="87" ht="24.75" customHeight="1">
      <c r="P87"/>
    </row>
    <row r="88" ht="19.5" customHeight="1">
      <c r="P88"/>
    </row>
    <row r="89" ht="19.5" customHeight="1">
      <c r="P89"/>
    </row>
    <row r="90" ht="15.75" customHeight="1">
      <c r="P90"/>
    </row>
    <row r="91" ht="15.75" customHeight="1">
      <c r="P91"/>
    </row>
    <row r="92" ht="15.75" customHeight="1">
      <c r="P92"/>
    </row>
    <row r="93" ht="19.5" customHeight="1">
      <c r="P93"/>
    </row>
    <row r="94" ht="19.5" customHeight="1">
      <c r="P94"/>
    </row>
    <row r="95" ht="19.5" customHeight="1">
      <c r="P95"/>
    </row>
    <row r="96" ht="19.5" customHeight="1">
      <c r="P96"/>
    </row>
    <row r="97" ht="15.75" customHeight="1">
      <c r="P97"/>
    </row>
    <row r="98" ht="15.75" customHeight="1">
      <c r="P98"/>
    </row>
    <row r="99" ht="15.75" customHeight="1">
      <c r="P99"/>
    </row>
    <row r="100" ht="19.5" customHeight="1">
      <c r="P100"/>
    </row>
    <row r="101" ht="19.5" customHeight="1">
      <c r="P101"/>
    </row>
    <row r="102" ht="19.5" customHeight="1">
      <c r="P102"/>
    </row>
    <row r="103" ht="19.5" customHeight="1">
      <c r="P103"/>
    </row>
    <row r="104" ht="15.75" customHeight="1">
      <c r="P104"/>
    </row>
    <row r="105" ht="15.75" customHeight="1">
      <c r="P105"/>
    </row>
    <row r="106" ht="15.75" customHeight="1">
      <c r="P106"/>
    </row>
    <row r="107" ht="15.75" customHeight="1">
      <c r="P107"/>
    </row>
    <row r="108" ht="15.75" customHeight="1">
      <c r="P108"/>
    </row>
    <row r="109" ht="15.75" customHeight="1">
      <c r="P109"/>
    </row>
    <row r="110" ht="15.75" customHeight="1">
      <c r="P110"/>
    </row>
    <row r="111" ht="15.75" customHeight="1">
      <c r="P111"/>
    </row>
    <row r="112" ht="15.75" customHeight="1">
      <c r="P112"/>
    </row>
    <row r="113" ht="15.75" customHeight="1">
      <c r="P113"/>
    </row>
    <row r="114" ht="15.75" customHeight="1">
      <c r="P114"/>
    </row>
    <row r="115" ht="15.75" customHeight="1">
      <c r="P115"/>
    </row>
    <row r="116" ht="12.75">
      <c r="P116"/>
    </row>
    <row r="117" ht="12.75">
      <c r="P117"/>
    </row>
    <row r="118" ht="12.75">
      <c r="P118"/>
    </row>
  </sheetData>
  <sheetProtection password="C6CB" sheet="1" objects="1" scenarios="1"/>
  <mergeCells count="10">
    <mergeCell ref="N10:X10"/>
    <mergeCell ref="N29:X29"/>
    <mergeCell ref="N43:X43"/>
    <mergeCell ref="N67:X68"/>
    <mergeCell ref="P15:Q15"/>
    <mergeCell ref="P19:Q19"/>
    <mergeCell ref="P25:Q25"/>
    <mergeCell ref="P57:Q57"/>
    <mergeCell ref="P60:Q60"/>
    <mergeCell ref="P63:Q6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A1:T53"/>
  <sheetViews>
    <sheetView showGridLines="0" zoomScale="115" zoomScaleNormal="115" zoomScaleSheetLayoutView="115" zoomScalePageLayoutView="40" workbookViewId="0" topLeftCell="A1">
      <selection activeCell="J32" sqref="J32"/>
    </sheetView>
  </sheetViews>
  <sheetFormatPr defaultColWidth="9.140625" defaultRowHeight="12.75"/>
  <cols>
    <col min="1" max="2" width="2.7109375" style="0" customWidth="1"/>
    <col min="3" max="3" width="0.85546875" style="0" customWidth="1"/>
    <col min="4" max="4" width="2.7109375" style="0" customWidth="1"/>
    <col min="5" max="5" width="23.140625" style="1" customWidth="1"/>
    <col min="6" max="6" width="3.7109375" style="0" customWidth="1"/>
    <col min="7" max="7" width="13.140625" style="0" customWidth="1"/>
    <col min="8" max="8" width="8.57421875" style="0" customWidth="1"/>
    <col min="9" max="9" width="14.8515625" style="0" customWidth="1"/>
    <col min="10" max="10" width="58.8515625" style="0" customWidth="1"/>
    <col min="11" max="11" width="2.8515625" style="0" customWidth="1"/>
    <col min="12" max="12" width="0.85546875" style="0" customWidth="1"/>
    <col min="13" max="14" width="2.7109375" style="0" customWidth="1"/>
    <col min="15" max="15" width="5.8515625" style="0" customWidth="1"/>
    <col min="16" max="16" width="6.8515625" style="0" customWidth="1"/>
    <col min="17" max="17" width="7.00390625" style="0" customWidth="1"/>
  </cols>
  <sheetData>
    <row r="1" spans="5:9" ht="15" customHeight="1">
      <c r="E1"/>
      <c r="I1" s="47"/>
    </row>
    <row r="2" spans="2:9" ht="30" customHeight="1">
      <c r="B2" s="199" t="s">
        <v>61</v>
      </c>
      <c r="D2" s="194"/>
      <c r="E2" s="47"/>
      <c r="F2" s="199"/>
      <c r="H2" s="194"/>
      <c r="I2" s="47"/>
    </row>
    <row r="3" spans="2:9" ht="14.25" customHeight="1">
      <c r="B3" s="193" t="s">
        <v>131</v>
      </c>
      <c r="D3" s="194"/>
      <c r="E3" s="47"/>
      <c r="F3" s="193"/>
      <c r="H3" s="194"/>
      <c r="I3" s="47"/>
    </row>
    <row r="4" ht="15" customHeight="1">
      <c r="E4" s="47"/>
    </row>
    <row r="5" spans="2:13" ht="26.25" customHeight="1">
      <c r="B5" s="173"/>
      <c r="C5" s="178" t="s">
        <v>31</v>
      </c>
      <c r="D5" s="176"/>
      <c r="E5" s="174"/>
      <c r="F5" s="173"/>
      <c r="G5" s="173"/>
      <c r="H5" s="173"/>
      <c r="I5" s="173"/>
      <c r="J5" s="173"/>
      <c r="K5" s="173"/>
      <c r="L5" s="173"/>
      <c r="M5" s="173"/>
    </row>
    <row r="6" ht="15" customHeight="1"/>
    <row r="7" spans="2:20" s="152" customFormat="1" ht="12" customHeight="1">
      <c r="B7" s="181"/>
      <c r="C7" s="181"/>
      <c r="D7" s="181"/>
      <c r="E7" s="182"/>
      <c r="F7" s="184"/>
      <c r="G7" s="183"/>
      <c r="H7" s="184"/>
      <c r="I7" s="184"/>
      <c r="J7" s="184"/>
      <c r="K7" s="185"/>
      <c r="L7" s="185"/>
      <c r="M7" s="107"/>
      <c r="N7"/>
      <c r="O7"/>
      <c r="P7"/>
      <c r="Q7"/>
      <c r="R7"/>
      <c r="S7"/>
      <c r="T7"/>
    </row>
    <row r="8" spans="2:20" s="152" customFormat="1" ht="18" customHeight="1">
      <c r="B8" s="181"/>
      <c r="C8" s="352" t="s">
        <v>313</v>
      </c>
      <c r="D8" s="352"/>
      <c r="E8" s="352"/>
      <c r="F8" s="352"/>
      <c r="G8" s="352"/>
      <c r="H8" s="352"/>
      <c r="I8" s="352"/>
      <c r="J8" s="352"/>
      <c r="K8" s="352"/>
      <c r="L8" s="185"/>
      <c r="M8" s="107"/>
      <c r="N8"/>
      <c r="O8"/>
      <c r="P8"/>
      <c r="Q8"/>
      <c r="R8"/>
      <c r="S8"/>
      <c r="T8"/>
    </row>
    <row r="9" spans="2:20" s="152" customFormat="1" ht="36" customHeight="1">
      <c r="B9" s="181"/>
      <c r="C9" s="353" t="s">
        <v>57</v>
      </c>
      <c r="D9" s="353"/>
      <c r="E9" s="353"/>
      <c r="F9" s="353"/>
      <c r="G9" s="353"/>
      <c r="H9" s="353"/>
      <c r="I9" s="353"/>
      <c r="J9" s="353"/>
      <c r="K9" s="353"/>
      <c r="L9" s="353"/>
      <c r="M9" s="107"/>
      <c r="N9"/>
      <c r="O9"/>
      <c r="P9"/>
      <c r="Q9"/>
      <c r="R9"/>
      <c r="S9"/>
      <c r="T9"/>
    </row>
    <row r="10" spans="2:13" ht="15" customHeight="1" thickBot="1">
      <c r="B10" s="107"/>
      <c r="C10" s="155"/>
      <c r="D10" s="52"/>
      <c r="E10" s="156"/>
      <c r="F10" s="159"/>
      <c r="G10" s="159"/>
      <c r="H10" s="159"/>
      <c r="I10" s="189"/>
      <c r="J10" s="189"/>
      <c r="K10" s="52"/>
      <c r="L10" s="122"/>
      <c r="M10" s="107"/>
    </row>
    <row r="11" spans="2:13" ht="15" customHeight="1" thickBot="1">
      <c r="B11" s="107"/>
      <c r="C11" s="164"/>
      <c r="E11" s="169" t="s">
        <v>56</v>
      </c>
      <c r="F11" s="168"/>
      <c r="G11" s="165" t="s">
        <v>60</v>
      </c>
      <c r="H11" s="165" t="s">
        <v>44</v>
      </c>
      <c r="I11" s="165" t="s">
        <v>55</v>
      </c>
      <c r="J11" s="165" t="s">
        <v>25</v>
      </c>
      <c r="L11" s="123"/>
      <c r="M11" s="107"/>
    </row>
    <row r="12" spans="1:13" ht="19.5" customHeight="1" thickBot="1" thickTop="1">
      <c r="A12" s="49"/>
      <c r="B12" s="186"/>
      <c r="C12" s="160"/>
      <c r="D12" s="49"/>
      <c r="E12" s="188" t="s">
        <v>59</v>
      </c>
      <c r="G12" s="154"/>
      <c r="H12" s="190"/>
      <c r="I12" s="15">
        <f>G12*H12</f>
        <v>0</v>
      </c>
      <c r="J12" s="188"/>
      <c r="L12" s="123"/>
      <c r="M12" s="107"/>
    </row>
    <row r="13" spans="1:13" ht="19.5" customHeight="1" thickBot="1" thickTop="1">
      <c r="A13" s="49"/>
      <c r="B13" s="186"/>
      <c r="C13" s="160"/>
      <c r="D13" s="49"/>
      <c r="E13" s="188" t="s">
        <v>59</v>
      </c>
      <c r="G13" s="154"/>
      <c r="H13" s="190"/>
      <c r="I13" s="15">
        <f>G13*H13</f>
        <v>0</v>
      </c>
      <c r="J13" s="188"/>
      <c r="L13" s="123"/>
      <c r="M13" s="107"/>
    </row>
    <row r="14" spans="1:13" ht="19.5" customHeight="1" thickBot="1" thickTop="1">
      <c r="A14" s="49"/>
      <c r="B14" s="186"/>
      <c r="C14" s="160"/>
      <c r="D14" s="49"/>
      <c r="E14" s="188" t="s">
        <v>59</v>
      </c>
      <c r="G14" s="154"/>
      <c r="H14" s="190"/>
      <c r="I14" s="15">
        <f>G14*H14</f>
        <v>0</v>
      </c>
      <c r="J14" s="188"/>
      <c r="L14" s="123"/>
      <c r="M14" s="107"/>
    </row>
    <row r="15" spans="1:13" ht="19.5" customHeight="1" thickBot="1" thickTop="1">
      <c r="A15" s="49"/>
      <c r="B15" s="186"/>
      <c r="C15" s="160"/>
      <c r="D15" s="49"/>
      <c r="E15" s="188" t="s">
        <v>59</v>
      </c>
      <c r="G15" s="154"/>
      <c r="H15" s="190"/>
      <c r="I15" s="15">
        <f>G15*H15</f>
        <v>0</v>
      </c>
      <c r="J15" s="188"/>
      <c r="L15" s="123"/>
      <c r="M15" s="107"/>
    </row>
    <row r="16" spans="1:13" ht="19.5" customHeight="1" thickBot="1" thickTop="1">
      <c r="A16" s="49"/>
      <c r="B16" s="186"/>
      <c r="C16" s="160"/>
      <c r="D16" s="49"/>
      <c r="E16" s="188" t="s">
        <v>59</v>
      </c>
      <c r="G16" s="154"/>
      <c r="H16" s="190"/>
      <c r="I16" s="15">
        <f>G16*H16</f>
        <v>0</v>
      </c>
      <c r="J16" s="188"/>
      <c r="L16" s="123"/>
      <c r="M16" s="107"/>
    </row>
    <row r="17" spans="1:13" ht="9.75" customHeight="1" thickTop="1">
      <c r="A17" s="49"/>
      <c r="B17" s="186"/>
      <c r="C17" s="160"/>
      <c r="D17" s="49"/>
      <c r="E17"/>
      <c r="G17" s="195"/>
      <c r="H17" s="195"/>
      <c r="I17" s="195"/>
      <c r="L17" s="123"/>
      <c r="M17" s="107"/>
    </row>
    <row r="18" spans="1:13" s="152" customFormat="1" ht="19.5" customHeight="1">
      <c r="A18" s="267"/>
      <c r="B18" s="268"/>
      <c r="C18" s="269"/>
      <c r="D18" s="267"/>
      <c r="E18" s="270" t="s">
        <v>58</v>
      </c>
      <c r="F18" s="271"/>
      <c r="G18" s="196">
        <f>SUM(G12:G16)</f>
        <v>0</v>
      </c>
      <c r="H18" s="270"/>
      <c r="I18" s="272">
        <f>SUM(I12:I16)</f>
        <v>0</v>
      </c>
      <c r="L18" s="148"/>
      <c r="M18" s="181"/>
    </row>
    <row r="19" spans="2:13" ht="15" customHeight="1">
      <c r="B19" s="107"/>
      <c r="C19" s="162"/>
      <c r="D19" s="163"/>
      <c r="E19" s="163"/>
      <c r="F19" s="163"/>
      <c r="G19" s="163"/>
      <c r="H19" s="163"/>
      <c r="I19" s="163"/>
      <c r="J19" s="163"/>
      <c r="K19" s="163"/>
      <c r="L19" s="127"/>
      <c r="M19" s="107"/>
    </row>
    <row r="20" spans="2:13" ht="15" customHeight="1">
      <c r="B20" s="107"/>
      <c r="C20" s="107"/>
      <c r="D20" s="107"/>
      <c r="E20" s="107"/>
      <c r="F20" s="107"/>
      <c r="G20" s="107"/>
      <c r="H20" s="107"/>
      <c r="I20" s="107"/>
      <c r="J20" s="107"/>
      <c r="K20" s="107"/>
      <c r="L20" s="107"/>
      <c r="M20" s="107"/>
    </row>
    <row r="21" spans="2:13" ht="15" customHeight="1">
      <c r="B21" s="107"/>
      <c r="C21" s="107"/>
      <c r="D21" s="107"/>
      <c r="E21" s="107"/>
      <c r="F21" s="107"/>
      <c r="G21" s="107"/>
      <c r="H21" s="107"/>
      <c r="I21" s="107"/>
      <c r="J21" s="107"/>
      <c r="K21" s="107"/>
      <c r="L21" s="107"/>
      <c r="M21" s="107"/>
    </row>
    <row r="22" ht="15.75" customHeight="1">
      <c r="E22"/>
    </row>
    <row r="23" spans="2:20" s="152" customFormat="1" ht="12" customHeight="1">
      <c r="B23" s="181"/>
      <c r="C23" s="181"/>
      <c r="D23" s="181"/>
      <c r="E23" s="182"/>
      <c r="F23" s="184"/>
      <c r="G23" s="183"/>
      <c r="H23" s="184"/>
      <c r="I23" s="184"/>
      <c r="J23" s="184"/>
      <c r="K23" s="185"/>
      <c r="L23" s="185"/>
      <c r="M23" s="107"/>
      <c r="N23"/>
      <c r="O23"/>
      <c r="P23"/>
      <c r="Q23"/>
      <c r="R23"/>
      <c r="S23"/>
      <c r="T23"/>
    </row>
    <row r="24" spans="2:20" s="152" customFormat="1" ht="18" customHeight="1">
      <c r="B24" s="181"/>
      <c r="C24" s="352" t="s">
        <v>314</v>
      </c>
      <c r="D24" s="352"/>
      <c r="E24" s="352"/>
      <c r="F24" s="352"/>
      <c r="G24" s="352"/>
      <c r="H24" s="352"/>
      <c r="I24" s="352"/>
      <c r="J24" s="352"/>
      <c r="K24" s="352"/>
      <c r="L24" s="185"/>
      <c r="M24" s="107"/>
      <c r="N24"/>
      <c r="O24"/>
      <c r="P24"/>
      <c r="Q24"/>
      <c r="R24"/>
      <c r="S24"/>
      <c r="T24"/>
    </row>
    <row r="25" spans="2:20" s="152" customFormat="1" ht="36" customHeight="1">
      <c r="B25" s="181"/>
      <c r="C25" s="353" t="s">
        <v>57</v>
      </c>
      <c r="D25" s="353"/>
      <c r="E25" s="353"/>
      <c r="F25" s="353"/>
      <c r="G25" s="353"/>
      <c r="H25" s="353"/>
      <c r="I25" s="353"/>
      <c r="J25" s="353"/>
      <c r="K25" s="353"/>
      <c r="L25" s="353"/>
      <c r="M25" s="107"/>
      <c r="N25"/>
      <c r="O25"/>
      <c r="P25"/>
      <c r="Q25"/>
      <c r="R25"/>
      <c r="S25"/>
      <c r="T25"/>
    </row>
    <row r="26" spans="2:13" ht="15" customHeight="1" thickBot="1">
      <c r="B26" s="107"/>
      <c r="C26" s="155"/>
      <c r="D26" s="52"/>
      <c r="E26" s="156"/>
      <c r="F26" s="159"/>
      <c r="G26" s="159"/>
      <c r="H26" s="159"/>
      <c r="I26" s="189"/>
      <c r="J26" s="189"/>
      <c r="K26" s="52"/>
      <c r="L26" s="122"/>
      <c r="M26" s="107"/>
    </row>
    <row r="27" spans="2:13" ht="15" customHeight="1" thickBot="1">
      <c r="B27" s="107"/>
      <c r="C27" s="164"/>
      <c r="E27" s="169" t="s">
        <v>56</v>
      </c>
      <c r="F27" s="168"/>
      <c r="G27" s="165" t="s">
        <v>60</v>
      </c>
      <c r="H27" s="165" t="s">
        <v>44</v>
      </c>
      <c r="I27" s="165" t="s">
        <v>55</v>
      </c>
      <c r="J27" s="165" t="s">
        <v>25</v>
      </c>
      <c r="L27" s="123"/>
      <c r="M27" s="107"/>
    </row>
    <row r="28" spans="1:13" ht="19.5" customHeight="1" thickBot="1" thickTop="1">
      <c r="A28" s="49"/>
      <c r="B28" s="186"/>
      <c r="C28" s="160"/>
      <c r="D28" s="49"/>
      <c r="E28" s="188" t="s">
        <v>59</v>
      </c>
      <c r="G28" s="154"/>
      <c r="H28" s="190"/>
      <c r="I28" s="15">
        <f>G28*H28</f>
        <v>0</v>
      </c>
      <c r="J28" s="188"/>
      <c r="L28" s="123"/>
      <c r="M28" s="107"/>
    </row>
    <row r="29" spans="1:13" ht="19.5" customHeight="1" thickBot="1" thickTop="1">
      <c r="A29" s="49"/>
      <c r="B29" s="186"/>
      <c r="C29" s="160"/>
      <c r="D29" s="49"/>
      <c r="E29" s="188" t="s">
        <v>59</v>
      </c>
      <c r="G29" s="154"/>
      <c r="H29" s="190"/>
      <c r="I29" s="15">
        <f>G29*H29</f>
        <v>0</v>
      </c>
      <c r="J29" s="188"/>
      <c r="L29" s="123"/>
      <c r="M29" s="107"/>
    </row>
    <row r="30" spans="1:13" ht="19.5" customHeight="1" thickBot="1" thickTop="1">
      <c r="A30" s="49"/>
      <c r="B30" s="186"/>
      <c r="C30" s="160"/>
      <c r="D30" s="49"/>
      <c r="E30" s="188" t="s">
        <v>59</v>
      </c>
      <c r="G30" s="154"/>
      <c r="H30" s="190"/>
      <c r="I30" s="15">
        <f>G30*H30</f>
        <v>0</v>
      </c>
      <c r="J30" s="188"/>
      <c r="L30" s="123"/>
      <c r="M30" s="107"/>
    </row>
    <row r="31" spans="1:13" ht="19.5" customHeight="1" thickBot="1" thickTop="1">
      <c r="A31" s="49"/>
      <c r="B31" s="186"/>
      <c r="C31" s="160"/>
      <c r="D31" s="49"/>
      <c r="E31" s="188" t="s">
        <v>59</v>
      </c>
      <c r="G31" s="154"/>
      <c r="H31" s="190"/>
      <c r="I31" s="15">
        <f>G31*H31</f>
        <v>0</v>
      </c>
      <c r="J31" s="188"/>
      <c r="L31" s="123"/>
      <c r="M31" s="107"/>
    </row>
    <row r="32" spans="1:13" ht="19.5" customHeight="1" thickBot="1" thickTop="1">
      <c r="A32" s="49"/>
      <c r="B32" s="186"/>
      <c r="C32" s="160"/>
      <c r="D32" s="49"/>
      <c r="E32" s="188" t="s">
        <v>59</v>
      </c>
      <c r="G32" s="154"/>
      <c r="H32" s="190"/>
      <c r="I32" s="15">
        <f>G32*H32</f>
        <v>0</v>
      </c>
      <c r="J32" s="188"/>
      <c r="L32" s="123"/>
      <c r="M32" s="107"/>
    </row>
    <row r="33" spans="1:13" ht="9.75" customHeight="1" thickTop="1">
      <c r="A33" s="49"/>
      <c r="B33" s="186"/>
      <c r="C33" s="160"/>
      <c r="D33" s="49"/>
      <c r="E33"/>
      <c r="G33" s="195"/>
      <c r="H33" s="195"/>
      <c r="I33" s="195"/>
      <c r="L33" s="123"/>
      <c r="M33" s="107"/>
    </row>
    <row r="34" spans="1:13" s="152" customFormat="1" ht="19.5" customHeight="1">
      <c r="A34" s="267"/>
      <c r="B34" s="268"/>
      <c r="C34" s="269"/>
      <c r="D34" s="267"/>
      <c r="E34" s="270" t="s">
        <v>58</v>
      </c>
      <c r="F34" s="271"/>
      <c r="G34" s="196">
        <f>SUM(G28:G32)</f>
        <v>0</v>
      </c>
      <c r="H34" s="270"/>
      <c r="I34" s="272">
        <f>SUM(I28:I32)</f>
        <v>0</v>
      </c>
      <c r="L34" s="148"/>
      <c r="M34" s="181"/>
    </row>
    <row r="35" spans="2:13" ht="15" customHeight="1">
      <c r="B35" s="107"/>
      <c r="C35" s="162"/>
      <c r="D35" s="163"/>
      <c r="E35" s="163"/>
      <c r="F35" s="163"/>
      <c r="G35" s="163"/>
      <c r="H35" s="163"/>
      <c r="I35" s="163"/>
      <c r="J35" s="163"/>
      <c r="K35" s="163"/>
      <c r="L35" s="127"/>
      <c r="M35" s="107"/>
    </row>
    <row r="36" spans="2:13" ht="15" customHeight="1">
      <c r="B36" s="107"/>
      <c r="C36" s="107"/>
      <c r="D36" s="107"/>
      <c r="E36" s="107"/>
      <c r="F36" s="107"/>
      <c r="G36" s="107"/>
      <c r="H36" s="107"/>
      <c r="I36" s="107"/>
      <c r="J36" s="107"/>
      <c r="K36" s="107"/>
      <c r="L36" s="107"/>
      <c r="M36" s="107"/>
    </row>
    <row r="37" spans="2:13" ht="15" customHeight="1">
      <c r="B37" s="107"/>
      <c r="C37" s="107"/>
      <c r="D37" s="107"/>
      <c r="E37" s="107"/>
      <c r="F37" s="107"/>
      <c r="G37" s="107"/>
      <c r="H37" s="107"/>
      <c r="I37" s="107"/>
      <c r="J37" s="107"/>
      <c r="K37" s="107"/>
      <c r="L37" s="107"/>
      <c r="M37" s="107"/>
    </row>
    <row r="38" ht="15.75" customHeight="1">
      <c r="E38"/>
    </row>
    <row r="39" spans="2:20" s="152" customFormat="1" ht="12" customHeight="1">
      <c r="B39" s="181"/>
      <c r="C39" s="181"/>
      <c r="D39" s="181"/>
      <c r="E39" s="182"/>
      <c r="F39" s="184"/>
      <c r="G39" s="183"/>
      <c r="H39" s="184"/>
      <c r="I39" s="184"/>
      <c r="J39" s="184"/>
      <c r="K39" s="185"/>
      <c r="L39" s="185"/>
      <c r="M39" s="107"/>
      <c r="N39"/>
      <c r="O39"/>
      <c r="P39"/>
      <c r="Q39"/>
      <c r="R39"/>
      <c r="S39"/>
      <c r="T39"/>
    </row>
    <row r="40" spans="2:20" s="152" customFormat="1" ht="18" customHeight="1">
      <c r="B40" s="181"/>
      <c r="C40" s="352" t="s">
        <v>35</v>
      </c>
      <c r="D40" s="352"/>
      <c r="E40" s="352"/>
      <c r="F40" s="352"/>
      <c r="G40" s="352"/>
      <c r="H40" s="352"/>
      <c r="I40" s="352"/>
      <c r="J40" s="352"/>
      <c r="K40" s="352"/>
      <c r="L40" s="185"/>
      <c r="M40" s="107"/>
      <c r="N40"/>
      <c r="O40"/>
      <c r="P40"/>
      <c r="Q40"/>
      <c r="R40"/>
      <c r="S40"/>
      <c r="T40"/>
    </row>
    <row r="41" spans="2:20" s="152" customFormat="1" ht="39.75" customHeight="1">
      <c r="B41" s="181"/>
      <c r="C41" s="353" t="s">
        <v>315</v>
      </c>
      <c r="D41" s="353"/>
      <c r="E41" s="353"/>
      <c r="F41" s="353"/>
      <c r="G41" s="353"/>
      <c r="H41" s="353"/>
      <c r="I41" s="353"/>
      <c r="J41" s="353"/>
      <c r="K41" s="353"/>
      <c r="L41" s="353"/>
      <c r="M41" s="107"/>
      <c r="N41"/>
      <c r="O41"/>
      <c r="P41"/>
      <c r="Q41"/>
      <c r="R41"/>
      <c r="S41"/>
      <c r="T41"/>
    </row>
    <row r="42" spans="2:13" ht="15" customHeight="1" thickBot="1">
      <c r="B42" s="107"/>
      <c r="C42" s="155"/>
      <c r="D42" s="52"/>
      <c r="E42" s="156"/>
      <c r="F42" s="159"/>
      <c r="G42" s="159"/>
      <c r="H42" s="159"/>
      <c r="I42" s="189"/>
      <c r="J42" s="189"/>
      <c r="K42" s="52"/>
      <c r="L42" s="122"/>
      <c r="M42" s="107"/>
    </row>
    <row r="43" spans="2:13" ht="15" customHeight="1" thickBot="1">
      <c r="B43" s="107"/>
      <c r="C43" s="164"/>
      <c r="E43" s="169" t="s">
        <v>56</v>
      </c>
      <c r="F43" s="168"/>
      <c r="G43" s="165" t="s">
        <v>24</v>
      </c>
      <c r="H43" s="165" t="s">
        <v>44</v>
      </c>
      <c r="I43" s="165" t="s">
        <v>55</v>
      </c>
      <c r="J43" s="165" t="s">
        <v>25</v>
      </c>
      <c r="L43" s="123"/>
      <c r="M43" s="107"/>
    </row>
    <row r="44" spans="1:13" ht="19.5" customHeight="1" thickBot="1" thickTop="1">
      <c r="A44" s="49"/>
      <c r="B44" s="186"/>
      <c r="C44" s="160"/>
      <c r="D44" s="49"/>
      <c r="E44" s="188" t="s">
        <v>59</v>
      </c>
      <c r="G44" s="154"/>
      <c r="H44" s="190"/>
      <c r="I44" s="15">
        <f>G44*H44</f>
        <v>0</v>
      </c>
      <c r="J44" s="188"/>
      <c r="L44" s="123"/>
      <c r="M44" s="107"/>
    </row>
    <row r="45" spans="1:13" ht="19.5" customHeight="1" thickBot="1" thickTop="1">
      <c r="A45" s="49"/>
      <c r="B45" s="186"/>
      <c r="C45" s="160"/>
      <c r="D45" s="49"/>
      <c r="E45" s="188" t="s">
        <v>59</v>
      </c>
      <c r="G45" s="154"/>
      <c r="H45" s="190"/>
      <c r="I45" s="15">
        <f>G45*H45</f>
        <v>0</v>
      </c>
      <c r="J45" s="188"/>
      <c r="L45" s="123"/>
      <c r="M45" s="107"/>
    </row>
    <row r="46" spans="1:13" ht="19.5" customHeight="1" thickBot="1" thickTop="1">
      <c r="A46" s="49"/>
      <c r="B46" s="186"/>
      <c r="C46" s="160"/>
      <c r="D46" s="49"/>
      <c r="E46" s="188" t="s">
        <v>59</v>
      </c>
      <c r="G46" s="154"/>
      <c r="H46" s="190"/>
      <c r="I46" s="15">
        <f>G46*H46</f>
        <v>0</v>
      </c>
      <c r="J46" s="188"/>
      <c r="L46" s="123"/>
      <c r="M46" s="107"/>
    </row>
    <row r="47" spans="1:13" ht="19.5" customHeight="1" thickBot="1" thickTop="1">
      <c r="A47" s="49"/>
      <c r="B47" s="186"/>
      <c r="C47" s="160"/>
      <c r="D47" s="49"/>
      <c r="E47" s="188" t="s">
        <v>59</v>
      </c>
      <c r="G47" s="154"/>
      <c r="H47" s="190"/>
      <c r="I47" s="15">
        <f>G47*H47</f>
        <v>0</v>
      </c>
      <c r="J47" s="188"/>
      <c r="L47" s="123"/>
      <c r="M47" s="107"/>
    </row>
    <row r="48" spans="1:13" ht="19.5" customHeight="1" thickBot="1" thickTop="1">
      <c r="A48" s="49"/>
      <c r="B48" s="186"/>
      <c r="C48" s="160"/>
      <c r="D48" s="49"/>
      <c r="E48" s="188" t="s">
        <v>59</v>
      </c>
      <c r="G48" s="154"/>
      <c r="H48" s="190"/>
      <c r="I48" s="15">
        <f>G48*H48</f>
        <v>0</v>
      </c>
      <c r="J48" s="188"/>
      <c r="L48" s="123"/>
      <c r="M48" s="107"/>
    </row>
    <row r="49" spans="1:13" ht="9.75" customHeight="1" thickTop="1">
      <c r="A49" s="49"/>
      <c r="B49" s="186"/>
      <c r="C49" s="160"/>
      <c r="D49" s="49"/>
      <c r="E49"/>
      <c r="G49" s="195"/>
      <c r="H49" s="195"/>
      <c r="I49" s="195"/>
      <c r="L49" s="123"/>
      <c r="M49" s="107"/>
    </row>
    <row r="50" spans="1:13" s="152" customFormat="1" ht="19.5" customHeight="1">
      <c r="A50" s="267"/>
      <c r="B50" s="268"/>
      <c r="C50" s="269"/>
      <c r="D50" s="267"/>
      <c r="E50" s="270" t="s">
        <v>58</v>
      </c>
      <c r="F50" s="271"/>
      <c r="G50" s="196">
        <f>SUM(G44:G48)</f>
        <v>0</v>
      </c>
      <c r="H50" s="270"/>
      <c r="I50" s="272">
        <f>SUM(I44:I48)</f>
        <v>0</v>
      </c>
      <c r="L50" s="148"/>
      <c r="M50" s="181"/>
    </row>
    <row r="51" spans="2:13" ht="15" customHeight="1">
      <c r="B51" s="107"/>
      <c r="C51" s="162"/>
      <c r="D51" s="163"/>
      <c r="E51" s="163"/>
      <c r="F51" s="163"/>
      <c r="G51" s="163"/>
      <c r="H51" s="163"/>
      <c r="I51" s="163"/>
      <c r="J51" s="163"/>
      <c r="K51" s="163"/>
      <c r="L51" s="127"/>
      <c r="M51" s="107"/>
    </row>
    <row r="52" spans="2:13" ht="15" customHeight="1">
      <c r="B52" s="107"/>
      <c r="C52" s="107"/>
      <c r="D52" s="107"/>
      <c r="E52" s="107"/>
      <c r="F52" s="107"/>
      <c r="G52" s="107"/>
      <c r="H52" s="107"/>
      <c r="I52" s="107"/>
      <c r="J52" s="107"/>
      <c r="K52" s="107"/>
      <c r="L52" s="107"/>
      <c r="M52" s="107"/>
    </row>
    <row r="53" spans="2:13" ht="15" customHeight="1">
      <c r="B53" s="107"/>
      <c r="C53" s="107"/>
      <c r="D53" s="107"/>
      <c r="E53" s="107"/>
      <c r="F53" s="107"/>
      <c r="G53" s="107"/>
      <c r="H53" s="107"/>
      <c r="I53" s="107"/>
      <c r="J53" s="107"/>
      <c r="K53" s="107"/>
      <c r="L53" s="107"/>
      <c r="M53" s="107"/>
    </row>
  </sheetData>
  <sheetProtection password="C6CB" sheet="1" objects="1" scenarios="1"/>
  <mergeCells count="6">
    <mergeCell ref="C8:K8"/>
    <mergeCell ref="C9:L9"/>
    <mergeCell ref="C40:K40"/>
    <mergeCell ref="C41:L41"/>
    <mergeCell ref="C24:K24"/>
    <mergeCell ref="C25:L2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tabColor theme="4" tint="0.39998000860214233"/>
    <pageSetUpPr fitToPage="1"/>
  </sheetPr>
  <dimension ref="A3:Y410"/>
  <sheetViews>
    <sheetView showGridLines="0" zoomScaleSheetLayoutView="40" zoomScalePageLayoutView="55" workbookViewId="0" topLeftCell="A1">
      <selection activeCell="G349" sqref="G349"/>
    </sheetView>
  </sheetViews>
  <sheetFormatPr defaultColWidth="9.140625" defaultRowHeight="15" customHeight="1"/>
  <cols>
    <col min="1" max="1" width="5.7109375" style="3" customWidth="1"/>
    <col min="2" max="2" width="2.28125" style="3" customWidth="1"/>
    <col min="3" max="3" width="0.9921875" style="3" hidden="1" customWidth="1"/>
    <col min="4" max="4" width="2.7109375" style="3" customWidth="1"/>
    <col min="5" max="5" width="10.00390625" style="9" customWidth="1"/>
    <col min="6" max="6" width="1.8515625" style="2" customWidth="1"/>
    <col min="7" max="7" width="69.00390625" style="23" customWidth="1"/>
    <col min="8" max="8" width="8.421875" style="23" customWidth="1"/>
    <col min="9" max="9" width="5.421875" style="4" customWidth="1"/>
    <col min="10" max="10" width="10.140625" style="10" bestFit="1" customWidth="1"/>
    <col min="11" max="11" width="9.140625" style="11" customWidth="1"/>
    <col min="12" max="12" width="2.00390625" style="66" hidden="1" customWidth="1"/>
    <col min="13" max="13" width="2.00390625" style="66" customWidth="1"/>
    <col min="14" max="16" width="9.140625" style="5" customWidth="1"/>
    <col min="17" max="17" width="43.7109375" style="5" customWidth="1"/>
    <col min="18" max="19" width="2.7109375" style="5" customWidth="1"/>
    <col min="20" max="20" width="5.7109375" style="5" customWidth="1"/>
    <col min="21" max="21" width="9.140625" style="5" customWidth="1"/>
    <col min="22" max="16384" width="9.140625" style="3" customWidth="1"/>
  </cols>
  <sheetData>
    <row r="3" spans="2:21" s="94" customFormat="1" ht="15" customHeight="1">
      <c r="B3" s="109"/>
      <c r="C3" s="109"/>
      <c r="D3" s="109"/>
      <c r="E3" s="141"/>
      <c r="F3" s="108"/>
      <c r="G3" s="109"/>
      <c r="H3" s="109"/>
      <c r="I3" s="142"/>
      <c r="J3" s="110"/>
      <c r="K3" s="110"/>
      <c r="L3" s="111"/>
      <c r="M3" s="111"/>
      <c r="N3" s="112"/>
      <c r="O3" s="112"/>
      <c r="P3" s="112"/>
      <c r="Q3" s="112"/>
      <c r="R3" s="112"/>
      <c r="S3" s="112"/>
      <c r="T3" s="36"/>
      <c r="U3" s="36"/>
    </row>
    <row r="4" spans="2:19" ht="30.75" customHeight="1">
      <c r="B4" s="120"/>
      <c r="C4" s="120"/>
      <c r="D4" s="120"/>
      <c r="E4" s="294" t="s">
        <v>91</v>
      </c>
      <c r="F4" s="197"/>
      <c r="G4" s="197"/>
      <c r="H4" s="197"/>
      <c r="I4" s="143"/>
      <c r="J4" s="113"/>
      <c r="K4" s="113"/>
      <c r="L4" s="114"/>
      <c r="M4" s="114"/>
      <c r="N4" s="115" t="s">
        <v>38</v>
      </c>
      <c r="O4" s="115" t="s">
        <v>26</v>
      </c>
      <c r="P4" s="115"/>
      <c r="Q4" s="115"/>
      <c r="R4" s="115"/>
      <c r="S4" s="115"/>
    </row>
    <row r="5" spans="2:19" ht="3" customHeight="1">
      <c r="B5" s="120"/>
      <c r="C5" s="120"/>
      <c r="D5" s="120"/>
      <c r="E5" s="197"/>
      <c r="F5" s="197"/>
      <c r="G5" s="197"/>
      <c r="H5" s="197"/>
      <c r="I5" s="143"/>
      <c r="J5" s="113"/>
      <c r="K5" s="113"/>
      <c r="L5" s="114"/>
      <c r="M5" s="114"/>
      <c r="N5" s="115"/>
      <c r="O5" s="115"/>
      <c r="P5" s="115"/>
      <c r="Q5" s="115"/>
      <c r="R5" s="115"/>
      <c r="S5" s="115"/>
    </row>
    <row r="6" spans="2:21" s="147" customFormat="1" ht="24.75" customHeight="1">
      <c r="B6" s="144"/>
      <c r="C6" s="144"/>
      <c r="D6" s="144"/>
      <c r="E6" s="324" t="s">
        <v>249</v>
      </c>
      <c r="F6" s="197"/>
      <c r="G6" s="197"/>
      <c r="H6" s="197"/>
      <c r="I6" s="358" t="s">
        <v>36</v>
      </c>
      <c r="J6" s="359"/>
      <c r="K6" s="359"/>
      <c r="L6" s="296"/>
      <c r="M6" s="296"/>
      <c r="N6" s="208">
        <f>SUM(I18:I359)</f>
        <v>119</v>
      </c>
      <c r="O6" s="208">
        <f>SUM(K18:K359)</f>
        <v>9063.146529209622</v>
      </c>
      <c r="P6" s="206"/>
      <c r="Q6" s="145"/>
      <c r="R6" s="145"/>
      <c r="S6" s="145"/>
      <c r="T6" s="146"/>
      <c r="U6" s="146"/>
    </row>
    <row r="7" spans="2:21" s="147" customFormat="1" ht="26.25" customHeight="1">
      <c r="B7" s="144"/>
      <c r="C7" s="144"/>
      <c r="D7" s="144"/>
      <c r="E7" s="197"/>
      <c r="F7" s="197"/>
      <c r="G7" s="197"/>
      <c r="H7" s="197"/>
      <c r="I7" s="360" t="s">
        <v>37</v>
      </c>
      <c r="J7" s="361"/>
      <c r="K7" s="361"/>
      <c r="L7" s="209"/>
      <c r="M7" s="209"/>
      <c r="N7" s="210">
        <f>SUM(N18:N388)</f>
        <v>0</v>
      </c>
      <c r="O7" s="210">
        <f>SUM(P18:P388)</f>
        <v>0</v>
      </c>
      <c r="P7" s="207"/>
      <c r="Q7" s="145"/>
      <c r="R7" s="145"/>
      <c r="S7" s="145"/>
      <c r="T7" s="146"/>
      <c r="U7" s="146"/>
    </row>
    <row r="8" spans="2:19" ht="15" customHeight="1">
      <c r="B8" s="120"/>
      <c r="C8" s="120"/>
      <c r="D8" s="120"/>
      <c r="E8" s="119"/>
      <c r="F8" s="119"/>
      <c r="G8" s="119"/>
      <c r="H8" s="119"/>
      <c r="I8" s="119"/>
      <c r="J8" s="119"/>
      <c r="K8" s="119"/>
      <c r="L8" s="114"/>
      <c r="M8" s="114"/>
      <c r="N8" s="116"/>
      <c r="O8" s="116"/>
      <c r="P8" s="115"/>
      <c r="Q8" s="115"/>
      <c r="R8" s="115"/>
      <c r="S8" s="115"/>
    </row>
    <row r="10" spans="3:4" ht="15" customHeight="1">
      <c r="C10" s="7"/>
      <c r="D10" s="7"/>
    </row>
    <row r="11" spans="2:21" s="16" customFormat="1" ht="15" customHeight="1">
      <c r="B11" s="96"/>
      <c r="C11" s="40"/>
      <c r="D11" s="40"/>
      <c r="E11" s="40"/>
      <c r="F11" s="25"/>
      <c r="G11" s="61"/>
      <c r="H11" s="61"/>
      <c r="I11" s="26"/>
      <c r="J11" s="26"/>
      <c r="K11" s="27"/>
      <c r="L11" s="67"/>
      <c r="M11" s="67"/>
      <c r="N11" s="28"/>
      <c r="O11" s="28"/>
      <c r="P11" s="28"/>
      <c r="Q11" s="28"/>
      <c r="R11" s="28"/>
      <c r="S11" s="28"/>
      <c r="T11" s="5"/>
      <c r="U11" s="5"/>
    </row>
    <row r="12" spans="2:21" s="16" customFormat="1" ht="27.75">
      <c r="B12" s="96"/>
      <c r="C12" s="96"/>
      <c r="D12" s="96"/>
      <c r="E12" s="134" t="s">
        <v>17</v>
      </c>
      <c r="F12" s="25"/>
      <c r="G12" s="362" t="s">
        <v>265</v>
      </c>
      <c r="H12" s="362"/>
      <c r="I12" s="362"/>
      <c r="J12" s="362"/>
      <c r="K12" s="362"/>
      <c r="L12" s="362"/>
      <c r="M12" s="362"/>
      <c r="N12" s="362"/>
      <c r="O12" s="362"/>
      <c r="P12" s="362"/>
      <c r="Q12" s="362"/>
      <c r="R12" s="93"/>
      <c r="S12" s="28"/>
      <c r="T12" s="5"/>
      <c r="U12" s="5"/>
    </row>
    <row r="13" spans="2:21" s="16" customFormat="1" ht="15" customHeight="1">
      <c r="B13" s="96"/>
      <c r="C13" s="96"/>
      <c r="D13" s="96"/>
      <c r="E13" s="40"/>
      <c r="F13" s="29"/>
      <c r="G13" s="61"/>
      <c r="H13" s="61"/>
      <c r="I13" s="30"/>
      <c r="J13" s="30"/>
      <c r="K13" s="31"/>
      <c r="L13" s="68"/>
      <c r="M13" s="68"/>
      <c r="N13" s="32"/>
      <c r="O13" s="32"/>
      <c r="P13" s="32"/>
      <c r="Q13" s="32"/>
      <c r="R13" s="32"/>
      <c r="S13" s="28"/>
      <c r="T13" s="5"/>
      <c r="U13" s="5"/>
    </row>
    <row r="14" spans="2:19" ht="15" customHeight="1">
      <c r="B14" s="96"/>
      <c r="C14" s="96"/>
      <c r="D14" s="121"/>
      <c r="E14" s="55"/>
      <c r="F14" s="99"/>
      <c r="G14" s="60"/>
      <c r="H14" s="60"/>
      <c r="I14" s="100"/>
      <c r="J14" s="100"/>
      <c r="K14" s="101"/>
      <c r="L14" s="102"/>
      <c r="M14" s="102"/>
      <c r="N14" s="103"/>
      <c r="O14" s="103"/>
      <c r="P14" s="103"/>
      <c r="Q14" s="103"/>
      <c r="R14" s="122"/>
      <c r="S14" s="28"/>
    </row>
    <row r="15" spans="2:19" ht="15" customHeight="1">
      <c r="B15" s="96"/>
      <c r="C15" s="96"/>
      <c r="D15" s="53"/>
      <c r="E15" s="356" t="s">
        <v>36</v>
      </c>
      <c r="F15" s="356"/>
      <c r="G15" s="356"/>
      <c r="H15" s="356"/>
      <c r="I15" s="356"/>
      <c r="J15" s="356"/>
      <c r="K15" s="356"/>
      <c r="L15" s="74"/>
      <c r="M15" s="74"/>
      <c r="N15" s="357" t="s">
        <v>37</v>
      </c>
      <c r="O15" s="357"/>
      <c r="P15" s="357"/>
      <c r="Q15" s="357"/>
      <c r="R15" s="123"/>
      <c r="S15" s="28"/>
    </row>
    <row r="16" spans="2:21" s="222" customFormat="1" ht="15" customHeight="1">
      <c r="B16" s="223"/>
      <c r="C16" s="223"/>
      <c r="D16" s="224"/>
      <c r="E16" s="225" t="s">
        <v>33</v>
      </c>
      <c r="F16" s="226"/>
      <c r="G16" s="227" t="s">
        <v>34</v>
      </c>
      <c r="H16" s="227"/>
      <c r="I16" s="226" t="s">
        <v>0</v>
      </c>
      <c r="J16" s="226" t="s">
        <v>24</v>
      </c>
      <c r="K16" s="226" t="s">
        <v>26</v>
      </c>
      <c r="L16" s="228"/>
      <c r="M16" s="229"/>
      <c r="N16" s="226" t="s">
        <v>0</v>
      </c>
      <c r="O16" s="226" t="s">
        <v>24</v>
      </c>
      <c r="P16" s="226" t="s">
        <v>26</v>
      </c>
      <c r="Q16" s="226" t="s">
        <v>25</v>
      </c>
      <c r="R16" s="230"/>
      <c r="S16" s="231"/>
      <c r="T16" s="232"/>
      <c r="U16" s="232"/>
    </row>
    <row r="17" spans="2:20" s="16" customFormat="1" ht="15" customHeight="1" thickBot="1">
      <c r="B17" s="96"/>
      <c r="C17" s="96"/>
      <c r="D17" s="53"/>
      <c r="E17"/>
      <c r="F17" s="18"/>
      <c r="G17" s="62"/>
      <c r="H17" s="62"/>
      <c r="I17" s="17"/>
      <c r="J17" s="17"/>
      <c r="K17" s="19"/>
      <c r="L17" s="69"/>
      <c r="M17" s="69"/>
      <c r="N17" s="20"/>
      <c r="O17" s="20"/>
      <c r="P17" s="20"/>
      <c r="Q17" s="20"/>
      <c r="R17" s="123"/>
      <c r="S17" s="28"/>
      <c r="T17" s="5"/>
    </row>
    <row r="18" spans="2:21" s="34" customFormat="1" ht="14.25" thickBot="1" thickTop="1">
      <c r="B18" s="151"/>
      <c r="C18" s="200" t="s">
        <v>2</v>
      </c>
      <c r="D18" s="277"/>
      <c r="E18" s="202" t="s">
        <v>368</v>
      </c>
      <c r="F18" s="37"/>
      <c r="G18" s="203" t="s">
        <v>192</v>
      </c>
      <c r="H18" s="203"/>
      <c r="I18" s="301"/>
      <c r="J18" s="299"/>
      <c r="K18" s="11"/>
      <c r="L18" s="204">
        <v>2.14</v>
      </c>
      <c r="M18" s="204"/>
      <c r="N18" s="187"/>
      <c r="O18" s="154"/>
      <c r="P18" s="15">
        <f>N18*O18</f>
        <v>0</v>
      </c>
      <c r="Q18" s="188"/>
      <c r="R18" s="148"/>
      <c r="S18" s="32"/>
      <c r="T18" s="36"/>
      <c r="U18" s="36"/>
    </row>
    <row r="19" spans="2:19" ht="13.5" thickTop="1">
      <c r="B19" s="96"/>
      <c r="C19" s="98"/>
      <c r="D19" s="125"/>
      <c r="E19" s="73"/>
      <c r="G19" s="295" t="s">
        <v>226</v>
      </c>
      <c r="H19" s="295"/>
      <c r="I19" s="301"/>
      <c r="J19" s="11"/>
      <c r="Q19" s="118"/>
      <c r="R19" s="123"/>
      <c r="S19" s="28"/>
    </row>
    <row r="20" spans="2:19" ht="6.75" customHeight="1" thickBot="1">
      <c r="B20" s="96"/>
      <c r="C20" s="98"/>
      <c r="D20" s="125"/>
      <c r="E20" s="73"/>
      <c r="I20" s="301"/>
      <c r="J20" s="11"/>
      <c r="R20" s="123"/>
      <c r="S20" s="28"/>
    </row>
    <row r="21" spans="2:21" s="34" customFormat="1" ht="14.25" thickBot="1" thickTop="1">
      <c r="B21" s="151"/>
      <c r="C21" s="200" t="s">
        <v>3</v>
      </c>
      <c r="D21" s="277"/>
      <c r="E21" s="202" t="s">
        <v>369</v>
      </c>
      <c r="F21" s="37"/>
      <c r="G21" s="203" t="s">
        <v>197</v>
      </c>
      <c r="H21" s="203"/>
      <c r="I21" s="301">
        <v>1</v>
      </c>
      <c r="J21" s="11">
        <v>450</v>
      </c>
      <c r="K21" s="11">
        <f>I21*J21</f>
        <v>450</v>
      </c>
      <c r="L21" s="204">
        <v>2.14</v>
      </c>
      <c r="M21" s="204"/>
      <c r="N21" s="187"/>
      <c r="O21" s="154"/>
      <c r="P21" s="15">
        <f>N21*O21</f>
        <v>0</v>
      </c>
      <c r="Q21" s="188"/>
      <c r="R21" s="148"/>
      <c r="S21" s="32"/>
      <c r="T21" s="36"/>
      <c r="U21" s="146"/>
    </row>
    <row r="22" spans="2:19" ht="23.25" thickTop="1">
      <c r="B22" s="96"/>
      <c r="C22" s="98"/>
      <c r="D22" s="125"/>
      <c r="E22" s="73"/>
      <c r="G22" s="295" t="s">
        <v>198</v>
      </c>
      <c r="H22" s="295"/>
      <c r="I22" s="301"/>
      <c r="J22" s="11"/>
      <c r="Q22" s="118"/>
      <c r="R22" s="123"/>
      <c r="S22" s="28"/>
    </row>
    <row r="23" spans="2:19" ht="6.75" customHeight="1" thickBot="1">
      <c r="B23" s="96"/>
      <c r="C23" s="98"/>
      <c r="D23" s="125"/>
      <c r="E23" s="73"/>
      <c r="I23" s="301"/>
      <c r="J23" s="11"/>
      <c r="R23" s="123"/>
      <c r="S23" s="28"/>
    </row>
    <row r="24" spans="2:21" s="23" customFormat="1" ht="14.25" thickBot="1" thickTop="1">
      <c r="B24" s="63"/>
      <c r="C24" s="97" t="s">
        <v>4</v>
      </c>
      <c r="D24" s="124"/>
      <c r="E24" s="202" t="s">
        <v>370</v>
      </c>
      <c r="F24" s="21"/>
      <c r="G24" s="42" t="s">
        <v>150</v>
      </c>
      <c r="H24" s="42"/>
      <c r="I24" s="301">
        <v>1</v>
      </c>
      <c r="J24" s="11">
        <v>30</v>
      </c>
      <c r="K24" s="11">
        <f>I24*J24</f>
        <v>30</v>
      </c>
      <c r="L24" s="70"/>
      <c r="M24" s="70"/>
      <c r="N24" s="187"/>
      <c r="O24" s="154"/>
      <c r="P24" s="15">
        <f>N24*O24</f>
        <v>0</v>
      </c>
      <c r="Q24" s="188"/>
      <c r="R24" s="123"/>
      <c r="S24" s="106"/>
      <c r="T24" s="6"/>
      <c r="U24" s="5"/>
    </row>
    <row r="25" spans="2:19" ht="12" customHeight="1" thickTop="1">
      <c r="B25" s="96"/>
      <c r="C25" s="98"/>
      <c r="D25" s="125"/>
      <c r="E25" s="73"/>
      <c r="G25" s="295" t="s">
        <v>291</v>
      </c>
      <c r="H25" s="295"/>
      <c r="I25" s="301"/>
      <c r="J25" s="11"/>
      <c r="R25" s="123"/>
      <c r="S25" s="28"/>
    </row>
    <row r="26" spans="2:19" ht="6.75" customHeight="1" thickBot="1">
      <c r="B26" s="96"/>
      <c r="C26" s="98"/>
      <c r="D26" s="125"/>
      <c r="E26" s="73"/>
      <c r="I26" s="301"/>
      <c r="J26" s="11"/>
      <c r="R26" s="123"/>
      <c r="S26" s="28"/>
    </row>
    <row r="27" spans="2:21" s="23" customFormat="1" ht="14.25" thickBot="1" thickTop="1">
      <c r="B27" s="63"/>
      <c r="C27" s="97" t="s">
        <v>5</v>
      </c>
      <c r="D27" s="124"/>
      <c r="E27" s="202" t="s">
        <v>371</v>
      </c>
      <c r="F27" s="21"/>
      <c r="G27" s="42" t="s">
        <v>199</v>
      </c>
      <c r="H27" s="42"/>
      <c r="I27" s="301">
        <v>1</v>
      </c>
      <c r="J27" s="11">
        <v>8</v>
      </c>
      <c r="K27" s="11">
        <f>I27*J27</f>
        <v>8</v>
      </c>
      <c r="L27" s="70"/>
      <c r="M27" s="70"/>
      <c r="N27" s="187"/>
      <c r="O27" s="154"/>
      <c r="P27" s="15">
        <f>N27*O27</f>
        <v>0</v>
      </c>
      <c r="Q27" s="188"/>
      <c r="R27" s="123"/>
      <c r="S27" s="106"/>
      <c r="T27" s="6"/>
      <c r="U27" s="5"/>
    </row>
    <row r="28" spans="2:19" ht="13.5" thickTop="1">
      <c r="B28" s="96"/>
      <c r="C28" s="98"/>
      <c r="D28" s="125"/>
      <c r="E28" s="73"/>
      <c r="G28" s="295" t="s">
        <v>215</v>
      </c>
      <c r="H28" s="295"/>
      <c r="I28" s="301"/>
      <c r="J28" s="11"/>
      <c r="R28" s="123"/>
      <c r="S28" s="28"/>
    </row>
    <row r="29" spans="2:19" ht="6.75" customHeight="1" thickBot="1">
      <c r="B29" s="96"/>
      <c r="C29" s="98"/>
      <c r="D29" s="125"/>
      <c r="E29" s="73"/>
      <c r="I29" s="301"/>
      <c r="J29" s="11"/>
      <c r="R29" s="123"/>
      <c r="S29" s="28"/>
    </row>
    <row r="30" spans="2:21" s="23" customFormat="1" ht="14.25" thickBot="1" thickTop="1">
      <c r="B30" s="63"/>
      <c r="C30" s="97" t="s">
        <v>6</v>
      </c>
      <c r="D30" s="124"/>
      <c r="E30" s="202" t="s">
        <v>372</v>
      </c>
      <c r="F30" s="21"/>
      <c r="G30" s="42" t="s">
        <v>122</v>
      </c>
      <c r="H30" s="42"/>
      <c r="I30" s="301">
        <v>1</v>
      </c>
      <c r="J30" s="11">
        <v>70</v>
      </c>
      <c r="K30" s="11">
        <f>I30*J30</f>
        <v>70</v>
      </c>
      <c r="L30" s="70"/>
      <c r="M30" s="70"/>
      <c r="N30" s="187"/>
      <c r="O30" s="154"/>
      <c r="P30" s="15">
        <f>N30*O30</f>
        <v>0</v>
      </c>
      <c r="Q30" s="188"/>
      <c r="R30" s="123"/>
      <c r="S30" s="106"/>
      <c r="T30" s="6"/>
      <c r="U30" s="5"/>
    </row>
    <row r="31" spans="2:19" ht="23.25" thickTop="1">
      <c r="B31" s="96"/>
      <c r="C31" s="98"/>
      <c r="D31" s="125"/>
      <c r="E31" s="73"/>
      <c r="G31" s="8" t="s">
        <v>225</v>
      </c>
      <c r="H31" s="8"/>
      <c r="I31" s="301"/>
      <c r="J31" s="11"/>
      <c r="R31" s="123"/>
      <c r="S31" s="28"/>
    </row>
    <row r="32" spans="2:19" ht="6.75" customHeight="1">
      <c r="B32" s="96"/>
      <c r="C32" s="98"/>
      <c r="D32" s="125"/>
      <c r="E32" s="73"/>
      <c r="I32" s="301"/>
      <c r="J32" s="11"/>
      <c r="R32" s="123"/>
      <c r="S32" s="28"/>
    </row>
    <row r="33" spans="2:19" ht="6.75" customHeight="1" thickBot="1">
      <c r="B33" s="96"/>
      <c r="C33" s="98"/>
      <c r="D33" s="125"/>
      <c r="E33" s="73"/>
      <c r="I33" s="301"/>
      <c r="J33" s="11"/>
      <c r="R33" s="123"/>
      <c r="S33" s="28"/>
    </row>
    <row r="34" spans="2:21" s="23" customFormat="1" ht="14.25" thickBot="1" thickTop="1">
      <c r="B34" s="63"/>
      <c r="C34" s="97" t="s">
        <v>7</v>
      </c>
      <c r="D34" s="124"/>
      <c r="E34" s="202" t="s">
        <v>373</v>
      </c>
      <c r="F34" s="21"/>
      <c r="G34" s="42" t="s">
        <v>156</v>
      </c>
      <c r="H34" s="42"/>
      <c r="I34" s="301">
        <v>1</v>
      </c>
      <c r="J34" s="11">
        <v>10</v>
      </c>
      <c r="K34" s="11">
        <f>I34*J34</f>
        <v>10</v>
      </c>
      <c r="L34" s="70"/>
      <c r="M34" s="70"/>
      <c r="N34" s="187"/>
      <c r="O34" s="154"/>
      <c r="P34" s="15">
        <f>N34*O34</f>
        <v>0</v>
      </c>
      <c r="Q34" s="188"/>
      <c r="R34" s="123"/>
      <c r="S34" s="106"/>
      <c r="T34" s="6"/>
      <c r="U34" s="5"/>
    </row>
    <row r="35" spans="2:19" ht="23.25" thickTop="1">
      <c r="B35" s="96"/>
      <c r="C35" s="98"/>
      <c r="D35" s="125"/>
      <c r="E35" s="73"/>
      <c r="G35" s="295" t="s">
        <v>290</v>
      </c>
      <c r="H35" s="295"/>
      <c r="I35" s="301"/>
      <c r="J35" s="11"/>
      <c r="R35" s="123"/>
      <c r="S35" s="28"/>
    </row>
    <row r="36" spans="2:19" ht="6.75" customHeight="1" thickBot="1">
      <c r="B36" s="96"/>
      <c r="C36" s="98"/>
      <c r="D36" s="125"/>
      <c r="E36" s="73"/>
      <c r="I36" s="301"/>
      <c r="J36" s="11"/>
      <c r="R36" s="123"/>
      <c r="S36" s="28"/>
    </row>
    <row r="37" spans="2:21" s="23" customFormat="1" ht="14.25" thickBot="1" thickTop="1">
      <c r="B37" s="63"/>
      <c r="C37" s="97" t="s">
        <v>8</v>
      </c>
      <c r="D37" s="124"/>
      <c r="E37" s="202" t="s">
        <v>374</v>
      </c>
      <c r="F37" s="21"/>
      <c r="G37" s="42" t="s">
        <v>92</v>
      </c>
      <c r="H37" s="42"/>
      <c r="I37" s="301">
        <v>1</v>
      </c>
      <c r="J37" s="11">
        <v>100</v>
      </c>
      <c r="K37" s="11">
        <f>I37*J37</f>
        <v>100</v>
      </c>
      <c r="L37" s="70"/>
      <c r="M37" s="70"/>
      <c r="N37" s="187"/>
      <c r="O37" s="154"/>
      <c r="P37" s="15">
        <f>N37*O37</f>
        <v>0</v>
      </c>
      <c r="Q37" s="188"/>
      <c r="R37" s="123"/>
      <c r="S37" s="106"/>
      <c r="T37" s="6"/>
      <c r="U37" s="5"/>
    </row>
    <row r="38" spans="2:19" ht="34.5" thickTop="1">
      <c r="B38" s="96"/>
      <c r="C38" s="98"/>
      <c r="D38" s="125"/>
      <c r="E38" s="73"/>
      <c r="G38" s="8" t="s">
        <v>210</v>
      </c>
      <c r="H38" s="8"/>
      <c r="I38" s="301"/>
      <c r="J38" s="11"/>
      <c r="R38" s="123"/>
      <c r="S38" s="28"/>
    </row>
    <row r="39" spans="2:19" ht="6.75" customHeight="1" thickBot="1">
      <c r="B39" s="96"/>
      <c r="C39" s="98"/>
      <c r="D39" s="125"/>
      <c r="E39" s="73"/>
      <c r="I39" s="301"/>
      <c r="J39" s="11"/>
      <c r="R39" s="123"/>
      <c r="S39" s="28"/>
    </row>
    <row r="40" spans="2:21" s="23" customFormat="1" ht="14.25" thickBot="1" thickTop="1">
      <c r="B40" s="63"/>
      <c r="C40" s="97" t="s">
        <v>9</v>
      </c>
      <c r="D40" s="124"/>
      <c r="E40" s="202" t="s">
        <v>375</v>
      </c>
      <c r="F40" s="21"/>
      <c r="G40" s="42" t="s">
        <v>158</v>
      </c>
      <c r="H40" s="42"/>
      <c r="I40" s="301">
        <v>1</v>
      </c>
      <c r="J40" s="11">
        <v>15</v>
      </c>
      <c r="K40" s="11">
        <f>I40*J40</f>
        <v>15</v>
      </c>
      <c r="L40" s="70"/>
      <c r="M40" s="70"/>
      <c r="N40" s="187"/>
      <c r="O40" s="154"/>
      <c r="P40" s="15">
        <f>N40*O40</f>
        <v>0</v>
      </c>
      <c r="Q40" s="188"/>
      <c r="R40" s="123"/>
      <c r="S40" s="106"/>
      <c r="T40" s="6"/>
      <c r="U40" s="5"/>
    </row>
    <row r="41" spans="2:19" ht="13.5" thickTop="1">
      <c r="B41" s="96"/>
      <c r="C41" s="98"/>
      <c r="D41" s="125"/>
      <c r="E41" s="73"/>
      <c r="G41" s="8" t="s">
        <v>216</v>
      </c>
      <c r="H41" s="8"/>
      <c r="I41" s="301"/>
      <c r="J41" s="11"/>
      <c r="R41" s="123"/>
      <c r="S41" s="28"/>
    </row>
    <row r="42" spans="2:19" ht="6.75" customHeight="1" thickBot="1">
      <c r="B42" s="96"/>
      <c r="C42" s="98"/>
      <c r="D42" s="125"/>
      <c r="E42" s="73"/>
      <c r="I42" s="301"/>
      <c r="J42" s="11"/>
      <c r="R42" s="123"/>
      <c r="S42" s="28"/>
    </row>
    <row r="43" spans="2:21" s="23" customFormat="1" ht="14.25" thickBot="1" thickTop="1">
      <c r="B43" s="63"/>
      <c r="C43" s="97" t="s">
        <v>10</v>
      </c>
      <c r="D43" s="124"/>
      <c r="E43" s="202" t="s">
        <v>376</v>
      </c>
      <c r="F43" s="21"/>
      <c r="G43" s="42" t="s">
        <v>237</v>
      </c>
      <c r="H43" s="42"/>
      <c r="I43" s="301">
        <v>1</v>
      </c>
      <c r="J43" s="11">
        <v>12</v>
      </c>
      <c r="K43" s="11">
        <f>I43*J43</f>
        <v>12</v>
      </c>
      <c r="L43" s="70"/>
      <c r="M43" s="70"/>
      <c r="N43" s="187"/>
      <c r="O43" s="154"/>
      <c r="P43" s="15">
        <f>N43*O43</f>
        <v>0</v>
      </c>
      <c r="Q43" s="188"/>
      <c r="R43" s="123"/>
      <c r="S43" s="106"/>
      <c r="T43" s="6"/>
      <c r="U43" s="5"/>
    </row>
    <row r="44" spans="2:19" ht="34.5" thickTop="1">
      <c r="B44" s="96"/>
      <c r="C44" s="98"/>
      <c r="D44" s="125"/>
      <c r="E44" s="73"/>
      <c r="G44" s="8" t="s">
        <v>211</v>
      </c>
      <c r="H44" s="8"/>
      <c r="I44" s="301"/>
      <c r="J44" s="11"/>
      <c r="R44" s="123"/>
      <c r="S44" s="28"/>
    </row>
    <row r="45" spans="2:19" ht="6.75" customHeight="1" thickBot="1">
      <c r="B45" s="96"/>
      <c r="C45" s="98"/>
      <c r="D45" s="125"/>
      <c r="E45" s="73"/>
      <c r="I45" s="301"/>
      <c r="J45" s="11"/>
      <c r="R45" s="123"/>
      <c r="S45" s="28"/>
    </row>
    <row r="46" spans="2:21" s="23" customFormat="1" ht="14.25" thickBot="1" thickTop="1">
      <c r="B46" s="63"/>
      <c r="C46" s="97" t="s">
        <v>11</v>
      </c>
      <c r="D46" s="124"/>
      <c r="E46" s="202" t="s">
        <v>377</v>
      </c>
      <c r="F46" s="21"/>
      <c r="G46" s="42" t="s">
        <v>93</v>
      </c>
      <c r="H46" s="42"/>
      <c r="I46" s="301"/>
      <c r="J46" s="11"/>
      <c r="K46" s="11"/>
      <c r="L46" s="70"/>
      <c r="M46" s="70"/>
      <c r="N46" s="187"/>
      <c r="O46" s="154"/>
      <c r="P46" s="15">
        <f>N46*O46</f>
        <v>0</v>
      </c>
      <c r="Q46" s="188"/>
      <c r="R46" s="123"/>
      <c r="S46" s="106"/>
      <c r="T46" s="6"/>
      <c r="U46" s="5"/>
    </row>
    <row r="47" spans="2:19" ht="45.75" thickTop="1">
      <c r="B47" s="96"/>
      <c r="C47" s="98"/>
      <c r="D47" s="125"/>
      <c r="E47" s="73"/>
      <c r="G47" s="8" t="s">
        <v>213</v>
      </c>
      <c r="H47" s="8"/>
      <c r="I47" s="117"/>
      <c r="J47" s="11"/>
      <c r="R47" s="123"/>
      <c r="S47" s="28"/>
    </row>
    <row r="48" spans="2:19" ht="6.75" customHeight="1">
      <c r="B48" s="96"/>
      <c r="C48" s="98"/>
      <c r="D48" s="125"/>
      <c r="E48" s="73"/>
      <c r="I48" s="117"/>
      <c r="J48" s="11"/>
      <c r="R48" s="123"/>
      <c r="S48" s="28"/>
    </row>
    <row r="49" spans="2:19" ht="12.75">
      <c r="B49" s="96"/>
      <c r="C49" s="98"/>
      <c r="D49" s="126"/>
      <c r="E49" s="54"/>
      <c r="F49" s="43"/>
      <c r="G49" s="104"/>
      <c r="H49" s="104"/>
      <c r="I49" s="44"/>
      <c r="J49" s="45"/>
      <c r="K49" s="45"/>
      <c r="L49" s="71"/>
      <c r="M49" s="71"/>
      <c r="N49" s="46"/>
      <c r="O49" s="46"/>
      <c r="P49" s="46"/>
      <c r="Q49" s="46"/>
      <c r="R49" s="127"/>
      <c r="S49" s="28"/>
    </row>
    <row r="50" spans="2:19" ht="13.5" customHeight="1">
      <c r="B50" s="96"/>
      <c r="C50" s="98"/>
      <c r="D50" s="98"/>
      <c r="E50" s="40"/>
      <c r="F50" s="25"/>
      <c r="G50" s="63"/>
      <c r="H50" s="63"/>
      <c r="I50" s="26"/>
      <c r="J50" s="39"/>
      <c r="K50" s="39"/>
      <c r="L50" s="105"/>
      <c r="M50" s="105"/>
      <c r="N50" s="28"/>
      <c r="O50" s="28"/>
      <c r="P50" s="28"/>
      <c r="Q50" s="28"/>
      <c r="R50" s="28"/>
      <c r="S50" s="28"/>
    </row>
    <row r="51" spans="3:10" ht="13.5" customHeight="1">
      <c r="C51" s="7"/>
      <c r="D51" s="7"/>
      <c r="J51" s="11"/>
    </row>
    <row r="52" spans="2:21" s="16" customFormat="1" ht="15" customHeight="1">
      <c r="B52" s="96"/>
      <c r="C52" s="40"/>
      <c r="D52" s="40"/>
      <c r="E52" s="40"/>
      <c r="F52" s="25"/>
      <c r="G52" s="61"/>
      <c r="H52" s="61"/>
      <c r="I52" s="26"/>
      <c r="J52" s="26"/>
      <c r="K52" s="27"/>
      <c r="L52" s="67"/>
      <c r="M52" s="67"/>
      <c r="N52" s="28"/>
      <c r="O52" s="28"/>
      <c r="P52" s="28"/>
      <c r="Q52" s="28"/>
      <c r="R52" s="28"/>
      <c r="S52" s="28"/>
      <c r="T52" s="5"/>
      <c r="U52" s="5"/>
    </row>
    <row r="53" spans="2:21" s="16" customFormat="1" ht="27.75">
      <c r="B53" s="96"/>
      <c r="C53" s="96"/>
      <c r="D53" s="96"/>
      <c r="E53" s="134" t="s">
        <v>18</v>
      </c>
      <c r="F53" s="25"/>
      <c r="G53" s="362" t="s">
        <v>258</v>
      </c>
      <c r="H53" s="362"/>
      <c r="I53" s="362"/>
      <c r="J53" s="362"/>
      <c r="K53" s="362"/>
      <c r="L53" s="362"/>
      <c r="M53" s="362"/>
      <c r="N53" s="362"/>
      <c r="O53" s="362"/>
      <c r="P53" s="362"/>
      <c r="Q53" s="362"/>
      <c r="R53" s="93"/>
      <c r="S53" s="28"/>
      <c r="T53" s="5"/>
      <c r="U53" s="5"/>
    </row>
    <row r="54" spans="2:21" s="16" customFormat="1" ht="15" customHeight="1">
      <c r="B54" s="96"/>
      <c r="C54" s="96"/>
      <c r="D54" s="96"/>
      <c r="E54" s="40"/>
      <c r="F54" s="29"/>
      <c r="G54" s="61"/>
      <c r="H54" s="61"/>
      <c r="I54" s="30"/>
      <c r="J54" s="30"/>
      <c r="K54" s="31"/>
      <c r="L54" s="68"/>
      <c r="M54" s="68"/>
      <c r="N54" s="32"/>
      <c r="O54" s="32"/>
      <c r="P54" s="32"/>
      <c r="Q54" s="32"/>
      <c r="R54" s="32"/>
      <c r="S54" s="28"/>
      <c r="T54" s="5"/>
      <c r="U54" s="5"/>
    </row>
    <row r="55" spans="2:19" ht="15" customHeight="1">
      <c r="B55" s="96"/>
      <c r="C55" s="96"/>
      <c r="D55" s="121"/>
      <c r="E55" s="55"/>
      <c r="F55" s="99"/>
      <c r="G55" s="60"/>
      <c r="H55" s="60"/>
      <c r="I55" s="100"/>
      <c r="J55" s="100"/>
      <c r="K55" s="101"/>
      <c r="L55" s="102"/>
      <c r="M55" s="102"/>
      <c r="N55" s="103"/>
      <c r="O55" s="103"/>
      <c r="P55" s="103"/>
      <c r="Q55" s="103"/>
      <c r="R55" s="122"/>
      <c r="S55" s="28"/>
    </row>
    <row r="56" spans="2:19" ht="15" customHeight="1">
      <c r="B56" s="96"/>
      <c r="C56" s="96"/>
      <c r="D56" s="53"/>
      <c r="E56" s="356" t="s">
        <v>36</v>
      </c>
      <c r="F56" s="356"/>
      <c r="G56" s="356"/>
      <c r="H56" s="356"/>
      <c r="I56" s="356"/>
      <c r="J56" s="356"/>
      <c r="K56" s="356"/>
      <c r="L56" s="74"/>
      <c r="M56" s="74"/>
      <c r="N56" s="357" t="s">
        <v>37</v>
      </c>
      <c r="O56" s="357"/>
      <c r="P56" s="357"/>
      <c r="Q56" s="357"/>
      <c r="R56" s="123"/>
      <c r="S56" s="28"/>
    </row>
    <row r="57" spans="2:21" s="222" customFormat="1" ht="15" customHeight="1">
      <c r="B57" s="223"/>
      <c r="C57" s="223"/>
      <c r="D57" s="224"/>
      <c r="E57" s="225" t="s">
        <v>33</v>
      </c>
      <c r="F57" s="226"/>
      <c r="G57" s="227" t="s">
        <v>34</v>
      </c>
      <c r="H57" s="227"/>
      <c r="I57" s="226" t="s">
        <v>0</v>
      </c>
      <c r="J57" s="226" t="s">
        <v>24</v>
      </c>
      <c r="K57" s="226" t="s">
        <v>26</v>
      </c>
      <c r="L57" s="228"/>
      <c r="M57" s="229"/>
      <c r="N57" s="226" t="s">
        <v>0</v>
      </c>
      <c r="O57" s="226" t="s">
        <v>24</v>
      </c>
      <c r="P57" s="226" t="s">
        <v>26</v>
      </c>
      <c r="Q57" s="226" t="s">
        <v>25</v>
      </c>
      <c r="R57" s="230"/>
      <c r="S57" s="231"/>
      <c r="T57" s="232"/>
      <c r="U57" s="232"/>
    </row>
    <row r="58" spans="2:20" s="16" customFormat="1" ht="15" customHeight="1" thickBot="1">
      <c r="B58" s="96"/>
      <c r="C58" s="96"/>
      <c r="D58" s="53"/>
      <c r="E58"/>
      <c r="F58" s="18"/>
      <c r="G58" s="62"/>
      <c r="H58" s="62"/>
      <c r="I58" s="17"/>
      <c r="J58" s="17"/>
      <c r="K58" s="19"/>
      <c r="L58" s="69"/>
      <c r="M58" s="69"/>
      <c r="N58" s="20"/>
      <c r="O58" s="20"/>
      <c r="P58" s="20"/>
      <c r="Q58" s="20"/>
      <c r="R58" s="123"/>
      <c r="S58" s="28"/>
      <c r="T58" s="5"/>
    </row>
    <row r="59" spans="2:21" s="34" customFormat="1" ht="14.25" thickBot="1" thickTop="1">
      <c r="B59" s="151"/>
      <c r="C59" s="200" t="s">
        <v>2</v>
      </c>
      <c r="D59" s="277"/>
      <c r="E59" s="202" t="s">
        <v>378</v>
      </c>
      <c r="F59" s="37"/>
      <c r="G59" s="203" t="s">
        <v>160</v>
      </c>
      <c r="H59" s="203"/>
      <c r="I59" s="117">
        <v>1</v>
      </c>
      <c r="J59" s="92">
        <v>650</v>
      </c>
      <c r="K59" s="92">
        <f>I59*J59</f>
        <v>650</v>
      </c>
      <c r="L59" s="204">
        <v>2.14</v>
      </c>
      <c r="M59" s="204"/>
      <c r="N59" s="187"/>
      <c r="O59" s="154"/>
      <c r="P59" s="15">
        <f>N59*O59</f>
        <v>0</v>
      </c>
      <c r="Q59" s="188"/>
      <c r="R59" s="148"/>
      <c r="S59" s="32"/>
      <c r="T59" s="36"/>
      <c r="U59" s="36"/>
    </row>
    <row r="60" spans="2:19" ht="84" customHeight="1" thickTop="1">
      <c r="B60" s="96"/>
      <c r="C60" s="98"/>
      <c r="D60" s="125"/>
      <c r="E60" s="73"/>
      <c r="G60" s="321" t="s">
        <v>275</v>
      </c>
      <c r="H60" s="8"/>
      <c r="I60" s="117"/>
      <c r="J60" s="92"/>
      <c r="K60" s="92"/>
      <c r="Q60" s="118"/>
      <c r="R60" s="123"/>
      <c r="S60" s="28"/>
    </row>
    <row r="61" spans="2:19" ht="6.75" customHeight="1" thickBot="1">
      <c r="B61" s="96"/>
      <c r="C61" s="98"/>
      <c r="D61" s="125"/>
      <c r="E61" s="73"/>
      <c r="I61" s="117"/>
      <c r="J61" s="92"/>
      <c r="K61" s="92"/>
      <c r="R61" s="123"/>
      <c r="S61" s="28"/>
    </row>
    <row r="62" spans="2:21" s="34" customFormat="1" ht="14.25" thickBot="1" thickTop="1">
      <c r="B62" s="151"/>
      <c r="C62" s="200" t="s">
        <v>3</v>
      </c>
      <c r="D62" s="277"/>
      <c r="E62" s="202" t="s">
        <v>379</v>
      </c>
      <c r="F62" s="37"/>
      <c r="G62" s="203" t="s">
        <v>187</v>
      </c>
      <c r="H62" s="203"/>
      <c r="I62" s="117">
        <v>1</v>
      </c>
      <c r="J62" s="92">
        <v>530</v>
      </c>
      <c r="K62" s="92">
        <f>I62*J62</f>
        <v>530</v>
      </c>
      <c r="L62" s="204">
        <v>2.14</v>
      </c>
      <c r="M62" s="204"/>
      <c r="N62" s="187"/>
      <c r="O62" s="154"/>
      <c r="P62" s="15">
        <f>N62*O62</f>
        <v>0</v>
      </c>
      <c r="Q62" s="188"/>
      <c r="R62" s="148"/>
      <c r="S62" s="32"/>
      <c r="T62" s="36"/>
      <c r="U62" s="36"/>
    </row>
    <row r="63" spans="2:19" ht="34.5" thickTop="1">
      <c r="B63" s="96"/>
      <c r="C63" s="98"/>
      <c r="D63" s="125"/>
      <c r="E63" s="73"/>
      <c r="G63" s="314" t="s">
        <v>217</v>
      </c>
      <c r="H63" s="8"/>
      <c r="I63" s="117"/>
      <c r="J63" s="92"/>
      <c r="K63" s="92"/>
      <c r="Q63" s="118"/>
      <c r="R63" s="123"/>
      <c r="S63" s="28"/>
    </row>
    <row r="64" spans="2:19" ht="6.75" customHeight="1" thickBot="1">
      <c r="B64" s="96"/>
      <c r="C64" s="98"/>
      <c r="D64" s="125"/>
      <c r="E64" s="73"/>
      <c r="I64" s="117"/>
      <c r="J64" s="92"/>
      <c r="K64" s="92"/>
      <c r="R64" s="123"/>
      <c r="S64" s="28"/>
    </row>
    <row r="65" spans="2:21" s="34" customFormat="1" ht="14.25" thickBot="1" thickTop="1">
      <c r="B65" s="151"/>
      <c r="C65" s="200" t="s">
        <v>4</v>
      </c>
      <c r="D65" s="277"/>
      <c r="E65" s="202" t="s">
        <v>380</v>
      </c>
      <c r="F65" s="37"/>
      <c r="G65" s="203" t="s">
        <v>161</v>
      </c>
      <c r="H65" s="203"/>
      <c r="I65" s="117">
        <v>1</v>
      </c>
      <c r="J65" s="92">
        <v>256</v>
      </c>
      <c r="K65" s="92">
        <f>I65*J65</f>
        <v>256</v>
      </c>
      <c r="L65" s="204">
        <v>2.14</v>
      </c>
      <c r="M65" s="204"/>
      <c r="N65" s="187"/>
      <c r="O65" s="154"/>
      <c r="P65" s="15">
        <f>N65*O65</f>
        <v>0</v>
      </c>
      <c r="Q65" s="188"/>
      <c r="R65" s="148"/>
      <c r="S65" s="32"/>
      <c r="T65" s="36"/>
      <c r="U65" s="36"/>
    </row>
    <row r="66" spans="2:19" ht="34.5" thickTop="1">
      <c r="B66" s="96"/>
      <c r="C66" s="98"/>
      <c r="D66" s="125"/>
      <c r="E66" s="73"/>
      <c r="G66" s="8" t="s">
        <v>276</v>
      </c>
      <c r="H66" s="8"/>
      <c r="I66" s="117"/>
      <c r="J66" s="92"/>
      <c r="K66" s="92"/>
      <c r="Q66" s="118"/>
      <c r="R66" s="123"/>
      <c r="S66" s="28"/>
    </row>
    <row r="67" spans="2:19" ht="6.75" customHeight="1" thickBot="1">
      <c r="B67" s="96"/>
      <c r="C67" s="98"/>
      <c r="D67" s="125"/>
      <c r="E67" s="73"/>
      <c r="I67" s="117"/>
      <c r="J67" s="92"/>
      <c r="K67" s="92"/>
      <c r="R67" s="123"/>
      <c r="S67" s="28"/>
    </row>
    <row r="68" spans="2:21" s="34" customFormat="1" ht="14.25" thickBot="1" thickTop="1">
      <c r="B68" s="151"/>
      <c r="C68" s="200" t="s">
        <v>5</v>
      </c>
      <c r="D68" s="277"/>
      <c r="E68" s="202" t="s">
        <v>381</v>
      </c>
      <c r="F68" s="37"/>
      <c r="G68" s="203" t="s">
        <v>188</v>
      </c>
      <c r="H68" s="203"/>
      <c r="I68" s="117">
        <v>1</v>
      </c>
      <c r="J68" s="92">
        <v>10</v>
      </c>
      <c r="K68" s="92">
        <f>I68*J68</f>
        <v>10</v>
      </c>
      <c r="L68" s="204">
        <v>2.14</v>
      </c>
      <c r="M68" s="204"/>
      <c r="N68" s="187"/>
      <c r="O68" s="154"/>
      <c r="P68" s="15">
        <f>N68*O68</f>
        <v>0</v>
      </c>
      <c r="Q68" s="188"/>
      <c r="R68" s="148"/>
      <c r="S68" s="32"/>
      <c r="T68" s="36"/>
      <c r="U68" s="36"/>
    </row>
    <row r="69" spans="2:19" ht="13.5" thickTop="1">
      <c r="B69" s="96"/>
      <c r="C69" s="98"/>
      <c r="D69" s="125"/>
      <c r="E69" s="73"/>
      <c r="G69" s="8" t="s">
        <v>250</v>
      </c>
      <c r="H69" s="8"/>
      <c r="I69" s="117"/>
      <c r="J69" s="92"/>
      <c r="K69" s="92"/>
      <c r="Q69" s="118"/>
      <c r="R69" s="123"/>
      <c r="S69" s="28"/>
    </row>
    <row r="70" spans="2:19" ht="6.75" customHeight="1" thickBot="1">
      <c r="B70" s="96"/>
      <c r="C70" s="98"/>
      <c r="D70" s="125"/>
      <c r="E70" s="73"/>
      <c r="I70" s="117"/>
      <c r="J70" s="92"/>
      <c r="K70" s="92"/>
      <c r="R70" s="123"/>
      <c r="S70" s="28"/>
    </row>
    <row r="71" spans="2:21" s="23" customFormat="1" ht="14.25" thickBot="1" thickTop="1">
      <c r="B71" s="63"/>
      <c r="C71" s="97" t="s">
        <v>6</v>
      </c>
      <c r="D71" s="124"/>
      <c r="E71" s="75" t="s">
        <v>382</v>
      </c>
      <c r="F71" s="21"/>
      <c r="G71" s="42" t="s">
        <v>159</v>
      </c>
      <c r="H71" s="42"/>
      <c r="I71" s="117">
        <v>1</v>
      </c>
      <c r="J71" s="92">
        <v>12</v>
      </c>
      <c r="K71" s="92">
        <f>I71*J71</f>
        <v>12</v>
      </c>
      <c r="L71" s="70"/>
      <c r="M71" s="70"/>
      <c r="N71" s="187"/>
      <c r="O71" s="154"/>
      <c r="P71" s="15">
        <f>N71*O71</f>
        <v>0</v>
      </c>
      <c r="Q71" s="188"/>
      <c r="R71" s="123"/>
      <c r="S71" s="106"/>
      <c r="T71" s="6"/>
      <c r="U71" s="5"/>
    </row>
    <row r="72" spans="2:19" ht="45.75" thickTop="1">
      <c r="B72" s="96"/>
      <c r="C72" s="98"/>
      <c r="D72" s="125"/>
      <c r="E72" s="73"/>
      <c r="G72" s="298" t="s">
        <v>252</v>
      </c>
      <c r="H72" s="298"/>
      <c r="I72" s="117"/>
      <c r="J72" s="92" t="s">
        <v>186</v>
      </c>
      <c r="K72" s="92"/>
      <c r="R72" s="123"/>
      <c r="S72" s="28"/>
    </row>
    <row r="73" spans="2:19" ht="6.75" customHeight="1" thickBot="1">
      <c r="B73" s="96"/>
      <c r="C73" s="98"/>
      <c r="D73" s="125"/>
      <c r="E73" s="73"/>
      <c r="I73" s="117"/>
      <c r="J73" s="92"/>
      <c r="K73" s="92"/>
      <c r="R73" s="123"/>
      <c r="S73" s="28"/>
    </row>
    <row r="74" spans="2:21" s="23" customFormat="1" ht="14.25" thickBot="1" thickTop="1">
      <c r="B74" s="63"/>
      <c r="C74" s="97" t="s">
        <v>7</v>
      </c>
      <c r="D74" s="124"/>
      <c r="E74" s="75" t="s">
        <v>383</v>
      </c>
      <c r="F74" s="21"/>
      <c r="G74" s="203" t="s">
        <v>151</v>
      </c>
      <c r="H74" s="203"/>
      <c r="I74" s="117">
        <v>1</v>
      </c>
      <c r="J74" s="92">
        <v>6</v>
      </c>
      <c r="K74" s="92">
        <f>I74*J74</f>
        <v>6</v>
      </c>
      <c r="L74" s="70"/>
      <c r="M74" s="70"/>
      <c r="N74" s="187"/>
      <c r="O74" s="154"/>
      <c r="P74" s="15">
        <f>N74*O74</f>
        <v>0</v>
      </c>
      <c r="Q74" s="188"/>
      <c r="R74" s="123"/>
      <c r="S74" s="106"/>
      <c r="T74" s="6"/>
      <c r="U74" s="5"/>
    </row>
    <row r="75" spans="2:19" ht="57" thickTop="1">
      <c r="B75" s="96"/>
      <c r="C75" s="98"/>
      <c r="D75" s="125"/>
      <c r="E75" s="73"/>
      <c r="G75" s="300" t="s">
        <v>238</v>
      </c>
      <c r="H75" s="300"/>
      <c r="I75" s="117"/>
      <c r="J75" s="92"/>
      <c r="K75" s="92"/>
      <c r="R75" s="123"/>
      <c r="S75" s="28"/>
    </row>
    <row r="76" spans="2:19" ht="6" customHeight="1" thickBot="1">
      <c r="B76" s="96"/>
      <c r="C76" s="98"/>
      <c r="D76" s="125"/>
      <c r="E76" s="73"/>
      <c r="G76" s="3"/>
      <c r="H76" s="3"/>
      <c r="I76" s="117"/>
      <c r="J76" s="92"/>
      <c r="K76" s="92"/>
      <c r="R76" s="123"/>
      <c r="S76" s="28"/>
    </row>
    <row r="77" spans="2:21" s="23" customFormat="1" ht="14.25" thickBot="1" thickTop="1">
      <c r="B77" s="63"/>
      <c r="C77" s="97" t="s">
        <v>8</v>
      </c>
      <c r="D77" s="124"/>
      <c r="E77" s="75" t="s">
        <v>384</v>
      </c>
      <c r="F77" s="21"/>
      <c r="G77" s="203" t="s">
        <v>212</v>
      </c>
      <c r="H77" s="203"/>
      <c r="I77" s="117">
        <v>1</v>
      </c>
      <c r="J77" s="92">
        <v>18</v>
      </c>
      <c r="K77" s="92">
        <f>I77*J77</f>
        <v>18</v>
      </c>
      <c r="L77" s="70"/>
      <c r="M77" s="70"/>
      <c r="N77" s="187"/>
      <c r="O77" s="154"/>
      <c r="P77" s="15">
        <f>N77*O77</f>
        <v>0</v>
      </c>
      <c r="Q77" s="188"/>
      <c r="R77" s="123"/>
      <c r="S77" s="106"/>
      <c r="T77" s="6"/>
      <c r="U77" s="5"/>
    </row>
    <row r="78" spans="2:19" ht="57.75" customHeight="1" thickTop="1">
      <c r="B78" s="96"/>
      <c r="C78" s="98"/>
      <c r="D78" s="125"/>
      <c r="E78" s="73"/>
      <c r="G78" s="8" t="s">
        <v>209</v>
      </c>
      <c r="H78" s="8"/>
      <c r="I78" s="117"/>
      <c r="J78" s="92"/>
      <c r="K78" s="92"/>
      <c r="R78" s="123"/>
      <c r="S78" s="28"/>
    </row>
    <row r="79" spans="2:19" ht="6" customHeight="1" thickBot="1">
      <c r="B79" s="96"/>
      <c r="C79" s="98"/>
      <c r="D79" s="125"/>
      <c r="E79" s="73"/>
      <c r="G79" s="3"/>
      <c r="H79" s="3"/>
      <c r="I79" s="117"/>
      <c r="J79" s="92"/>
      <c r="K79" s="92"/>
      <c r="R79" s="123"/>
      <c r="S79" s="28"/>
    </row>
    <row r="80" spans="2:21" s="23" customFormat="1" ht="14.25" thickBot="1" thickTop="1">
      <c r="B80" s="63"/>
      <c r="C80" s="97" t="s">
        <v>9</v>
      </c>
      <c r="D80" s="124"/>
      <c r="E80" s="75" t="s">
        <v>385</v>
      </c>
      <c r="F80" s="21"/>
      <c r="G80" s="203" t="s">
        <v>153</v>
      </c>
      <c r="H80" s="203"/>
      <c r="I80" s="117">
        <v>1</v>
      </c>
      <c r="J80" s="92">
        <v>85</v>
      </c>
      <c r="K80" s="92">
        <f>I80*J80</f>
        <v>85</v>
      </c>
      <c r="L80" s="70"/>
      <c r="M80" s="70"/>
      <c r="N80" s="187"/>
      <c r="O80" s="154"/>
      <c r="P80" s="15">
        <f>N80*O80</f>
        <v>0</v>
      </c>
      <c r="Q80" s="188"/>
      <c r="R80" s="123"/>
      <c r="S80" s="106"/>
      <c r="T80" s="6"/>
      <c r="U80" s="5"/>
    </row>
    <row r="81" spans="2:19" ht="23.25" thickTop="1">
      <c r="B81" s="96"/>
      <c r="C81" s="98"/>
      <c r="D81" s="125"/>
      <c r="E81" s="73"/>
      <c r="G81" s="8" t="s">
        <v>207</v>
      </c>
      <c r="H81" s="8"/>
      <c r="I81" s="117"/>
      <c r="J81" s="92"/>
      <c r="K81" s="92"/>
      <c r="Q81" s="118"/>
      <c r="R81" s="123"/>
      <c r="S81" s="28"/>
    </row>
    <row r="82" spans="2:19" ht="6" customHeight="1">
      <c r="B82" s="96"/>
      <c r="C82" s="98"/>
      <c r="D82" s="125"/>
      <c r="E82" s="73"/>
      <c r="G82" s="8"/>
      <c r="H82" s="8"/>
      <c r="I82" s="117"/>
      <c r="J82" s="92"/>
      <c r="K82" s="92"/>
      <c r="Q82" s="118"/>
      <c r="R82" s="123"/>
      <c r="S82" s="28"/>
    </row>
    <row r="83" spans="2:19" ht="12.75">
      <c r="B83" s="96"/>
      <c r="C83" s="98"/>
      <c r="D83" s="126"/>
      <c r="E83" s="54"/>
      <c r="F83" s="43"/>
      <c r="G83" s="104"/>
      <c r="H83" s="104"/>
      <c r="I83" s="44"/>
      <c r="J83" s="45"/>
      <c r="K83" s="45"/>
      <c r="L83" s="71"/>
      <c r="M83" s="71"/>
      <c r="N83" s="46"/>
      <c r="O83" s="46"/>
      <c r="P83" s="46"/>
      <c r="Q83" s="46"/>
      <c r="R83" s="127"/>
      <c r="S83" s="28"/>
    </row>
    <row r="84" spans="2:19" ht="13.5" customHeight="1">
      <c r="B84" s="96"/>
      <c r="C84" s="98"/>
      <c r="D84" s="98"/>
      <c r="E84" s="40"/>
      <c r="F84" s="25"/>
      <c r="G84" s="63"/>
      <c r="H84" s="63"/>
      <c r="I84" s="26"/>
      <c r="J84" s="39"/>
      <c r="K84" s="39"/>
      <c r="L84" s="105"/>
      <c r="M84" s="105"/>
      <c r="N84" s="28"/>
      <c r="O84" s="28"/>
      <c r="P84" s="28"/>
      <c r="Q84" s="28"/>
      <c r="R84" s="28"/>
      <c r="S84" s="28"/>
    </row>
    <row r="85" spans="3:10" ht="13.5" customHeight="1">
      <c r="C85" s="7"/>
      <c r="D85" s="7"/>
      <c r="J85" s="11"/>
    </row>
    <row r="86" spans="2:21" s="16" customFormat="1" ht="15" customHeight="1">
      <c r="B86" s="96"/>
      <c r="C86" s="40"/>
      <c r="D86" s="40"/>
      <c r="E86" s="40"/>
      <c r="F86" s="25"/>
      <c r="G86" s="61"/>
      <c r="H86" s="61"/>
      <c r="I86" s="26"/>
      <c r="J86" s="26"/>
      <c r="K86" s="27"/>
      <c r="L86" s="67"/>
      <c r="M86" s="67"/>
      <c r="N86" s="28"/>
      <c r="O86" s="28"/>
      <c r="P86" s="28"/>
      <c r="Q86" s="28"/>
      <c r="R86" s="28"/>
      <c r="S86" s="28"/>
      <c r="T86" s="5"/>
      <c r="U86" s="5"/>
    </row>
    <row r="87" spans="2:21" s="16" customFormat="1" ht="27.75">
      <c r="B87" s="96"/>
      <c r="C87" s="96"/>
      <c r="D87" s="96"/>
      <c r="E87" s="134" t="s">
        <v>19</v>
      </c>
      <c r="F87" s="25"/>
      <c r="G87" s="362" t="s">
        <v>257</v>
      </c>
      <c r="H87" s="362"/>
      <c r="I87" s="362"/>
      <c r="J87" s="362"/>
      <c r="K87" s="362"/>
      <c r="L87" s="362"/>
      <c r="M87" s="362"/>
      <c r="N87" s="362"/>
      <c r="O87" s="362"/>
      <c r="P87" s="362"/>
      <c r="Q87" s="362"/>
      <c r="R87" s="93"/>
      <c r="S87" s="28"/>
      <c r="T87" s="5"/>
      <c r="U87" s="5"/>
    </row>
    <row r="88" spans="2:21" s="16" customFormat="1" ht="15" customHeight="1">
      <c r="B88" s="96"/>
      <c r="C88" s="96"/>
      <c r="D88" s="96"/>
      <c r="E88" s="40"/>
      <c r="F88" s="29"/>
      <c r="G88" s="61"/>
      <c r="H88" s="61"/>
      <c r="I88" s="30"/>
      <c r="J88" s="30"/>
      <c r="K88" s="31"/>
      <c r="L88" s="68"/>
      <c r="M88" s="68"/>
      <c r="N88" s="32"/>
      <c r="O88" s="32"/>
      <c r="P88" s="32"/>
      <c r="Q88" s="32"/>
      <c r="R88" s="32"/>
      <c r="S88" s="28"/>
      <c r="T88" s="5"/>
      <c r="U88" s="5"/>
    </row>
    <row r="89" spans="2:19" ht="15" customHeight="1">
      <c r="B89" s="96"/>
      <c r="C89" s="96"/>
      <c r="D89" s="121"/>
      <c r="E89" s="55"/>
      <c r="F89" s="99"/>
      <c r="G89" s="60"/>
      <c r="H89" s="60"/>
      <c r="I89" s="100"/>
      <c r="J89" s="100"/>
      <c r="K89" s="101"/>
      <c r="L89" s="102"/>
      <c r="M89" s="102"/>
      <c r="N89" s="103"/>
      <c r="O89" s="103"/>
      <c r="P89" s="103"/>
      <c r="Q89" s="103"/>
      <c r="R89" s="122"/>
      <c r="S89" s="28"/>
    </row>
    <row r="90" spans="2:19" ht="15" customHeight="1">
      <c r="B90" s="96"/>
      <c r="C90" s="96"/>
      <c r="D90" s="53"/>
      <c r="E90" s="356" t="s">
        <v>36</v>
      </c>
      <c r="F90" s="356"/>
      <c r="G90" s="356"/>
      <c r="H90" s="356"/>
      <c r="I90" s="356"/>
      <c r="J90" s="356"/>
      <c r="K90" s="356"/>
      <c r="L90" s="74"/>
      <c r="M90" s="74"/>
      <c r="N90" s="357" t="s">
        <v>37</v>
      </c>
      <c r="O90" s="357"/>
      <c r="P90" s="357"/>
      <c r="Q90" s="357"/>
      <c r="R90" s="123"/>
      <c r="S90" s="28"/>
    </row>
    <row r="91" spans="2:21" s="222" customFormat="1" ht="15" customHeight="1">
      <c r="B91" s="223"/>
      <c r="C91" s="223"/>
      <c r="D91" s="224"/>
      <c r="E91" s="225" t="s">
        <v>33</v>
      </c>
      <c r="F91" s="226"/>
      <c r="G91" s="227" t="s">
        <v>34</v>
      </c>
      <c r="H91" s="227"/>
      <c r="I91" s="226" t="s">
        <v>0</v>
      </c>
      <c r="J91" s="226" t="s">
        <v>24</v>
      </c>
      <c r="K91" s="226" t="s">
        <v>26</v>
      </c>
      <c r="L91" s="228"/>
      <c r="M91" s="229"/>
      <c r="N91" s="226" t="s">
        <v>0</v>
      </c>
      <c r="O91" s="226" t="s">
        <v>24</v>
      </c>
      <c r="P91" s="226" t="s">
        <v>26</v>
      </c>
      <c r="Q91" s="226" t="s">
        <v>25</v>
      </c>
      <c r="R91" s="230"/>
      <c r="S91" s="231"/>
      <c r="T91" s="232"/>
      <c r="U91" s="232"/>
    </row>
    <row r="92" spans="2:20" s="16" customFormat="1" ht="15" customHeight="1" thickBot="1">
      <c r="B92" s="96"/>
      <c r="C92" s="96"/>
      <c r="D92" s="53"/>
      <c r="E92"/>
      <c r="F92" s="18"/>
      <c r="G92" s="62"/>
      <c r="H92" s="62"/>
      <c r="I92" s="17"/>
      <c r="J92" s="17"/>
      <c r="K92" s="19"/>
      <c r="L92" s="69"/>
      <c r="M92" s="69"/>
      <c r="N92" s="20"/>
      <c r="O92" s="20"/>
      <c r="P92" s="20"/>
      <c r="Q92" s="20"/>
      <c r="R92" s="123"/>
      <c r="S92" s="28"/>
      <c r="T92" s="5"/>
    </row>
    <row r="93" spans="2:21" s="34" customFormat="1" ht="14.25" thickBot="1" thickTop="1">
      <c r="B93" s="151"/>
      <c r="C93" s="200" t="s">
        <v>2</v>
      </c>
      <c r="D93" s="277"/>
      <c r="E93" s="202" t="s">
        <v>386</v>
      </c>
      <c r="F93" s="37"/>
      <c r="G93" s="42" t="s">
        <v>149</v>
      </c>
      <c r="H93" s="42"/>
      <c r="I93" s="117">
        <v>1</v>
      </c>
      <c r="J93" s="92">
        <v>224</v>
      </c>
      <c r="K93" s="92">
        <f>I93*J93</f>
        <v>224</v>
      </c>
      <c r="L93" s="204">
        <v>2.14</v>
      </c>
      <c r="M93" s="204"/>
      <c r="N93" s="187"/>
      <c r="O93" s="154"/>
      <c r="P93" s="15">
        <f>N93*O93</f>
        <v>0</v>
      </c>
      <c r="Q93" s="188"/>
      <c r="R93" s="148"/>
      <c r="S93" s="32"/>
      <c r="T93" s="36"/>
      <c r="U93" s="36"/>
    </row>
    <row r="94" spans="2:19" ht="34.5" thickTop="1">
      <c r="B94" s="96"/>
      <c r="C94" s="98"/>
      <c r="D94" s="125"/>
      <c r="E94" s="73"/>
      <c r="G94" s="315" t="s">
        <v>200</v>
      </c>
      <c r="H94" s="298"/>
      <c r="I94" s="117"/>
      <c r="J94" s="92"/>
      <c r="K94" s="92"/>
      <c r="Q94" s="118"/>
      <c r="R94" s="123"/>
      <c r="S94" s="28"/>
    </row>
    <row r="95" spans="2:19" ht="6.75" customHeight="1" thickBot="1">
      <c r="B95" s="96"/>
      <c r="C95" s="98"/>
      <c r="D95" s="125"/>
      <c r="E95" s="73"/>
      <c r="I95" s="117"/>
      <c r="J95" s="92"/>
      <c r="K95" s="92"/>
      <c r="R95" s="123"/>
      <c r="S95" s="28"/>
    </row>
    <row r="96" spans="2:21" s="23" customFormat="1" ht="14.25" thickBot="1" thickTop="1">
      <c r="B96" s="63"/>
      <c r="C96" s="200" t="s">
        <v>3</v>
      </c>
      <c r="D96" s="124"/>
      <c r="E96" s="202" t="s">
        <v>387</v>
      </c>
      <c r="F96" s="21"/>
      <c r="G96" s="42" t="s">
        <v>162</v>
      </c>
      <c r="H96" s="42"/>
      <c r="I96" s="117">
        <v>1</v>
      </c>
      <c r="J96" s="92">
        <v>12</v>
      </c>
      <c r="K96" s="92">
        <f>I96*J96</f>
        <v>12</v>
      </c>
      <c r="L96" s="70"/>
      <c r="M96" s="70"/>
      <c r="N96" s="187"/>
      <c r="O96" s="154"/>
      <c r="P96" s="15">
        <f>N96*O96</f>
        <v>0</v>
      </c>
      <c r="Q96" s="188"/>
      <c r="R96" s="123"/>
      <c r="S96" s="106"/>
      <c r="T96" s="6"/>
      <c r="U96" s="5"/>
    </row>
    <row r="97" spans="2:19" ht="45.75" thickTop="1">
      <c r="B97" s="96"/>
      <c r="C97" s="98"/>
      <c r="D97" s="125"/>
      <c r="E97" s="73"/>
      <c r="G97" s="298" t="s">
        <v>251</v>
      </c>
      <c r="H97" s="298"/>
      <c r="I97" s="117"/>
      <c r="J97" s="92"/>
      <c r="K97" s="92"/>
      <c r="R97" s="123"/>
      <c r="S97" s="28"/>
    </row>
    <row r="98" spans="2:19" ht="6.75" customHeight="1" thickBot="1">
      <c r="B98" s="96"/>
      <c r="C98" s="98"/>
      <c r="D98" s="125"/>
      <c r="E98" s="73"/>
      <c r="I98" s="117"/>
      <c r="J98" s="92"/>
      <c r="K98" s="92"/>
      <c r="R98" s="123"/>
      <c r="S98" s="28"/>
    </row>
    <row r="99" spans="2:21" s="23" customFormat="1" ht="14.25" thickBot="1" thickTop="1">
      <c r="B99" s="63"/>
      <c r="C99" s="200" t="s">
        <v>4</v>
      </c>
      <c r="D99" s="124"/>
      <c r="E99" s="202" t="s">
        <v>388</v>
      </c>
      <c r="F99" s="21"/>
      <c r="G99" s="203" t="s">
        <v>152</v>
      </c>
      <c r="H99" s="203"/>
      <c r="I99" s="117">
        <v>1</v>
      </c>
      <c r="J99" s="92">
        <v>6</v>
      </c>
      <c r="K99" s="92">
        <f>I99*J99</f>
        <v>6</v>
      </c>
      <c r="L99" s="70"/>
      <c r="M99" s="70"/>
      <c r="N99" s="187"/>
      <c r="O99" s="154"/>
      <c r="P99" s="15">
        <f>N99*O99</f>
        <v>0</v>
      </c>
      <c r="Q99" s="188"/>
      <c r="R99" s="123"/>
      <c r="S99" s="106"/>
      <c r="T99" s="6"/>
      <c r="U99" s="5"/>
    </row>
    <row r="100" spans="2:19" ht="57" thickTop="1">
      <c r="B100" s="96"/>
      <c r="C100" s="98"/>
      <c r="D100" s="125"/>
      <c r="E100" s="73"/>
      <c r="G100" s="300" t="s">
        <v>239</v>
      </c>
      <c r="H100" s="300"/>
      <c r="I100" s="117"/>
      <c r="J100" s="92"/>
      <c r="K100" s="92"/>
      <c r="R100" s="123"/>
      <c r="S100" s="28"/>
    </row>
    <row r="101" spans="2:19" ht="6.75" customHeight="1" thickBot="1">
      <c r="B101" s="96"/>
      <c r="C101" s="98"/>
      <c r="D101" s="125"/>
      <c r="E101" s="73"/>
      <c r="I101" s="117"/>
      <c r="J101" s="92"/>
      <c r="K101" s="92"/>
      <c r="R101" s="123"/>
      <c r="S101" s="28"/>
    </row>
    <row r="102" spans="2:21" s="23" customFormat="1" ht="14.25" thickBot="1" thickTop="1">
      <c r="B102" s="63"/>
      <c r="C102" s="200" t="s">
        <v>5</v>
      </c>
      <c r="D102" s="124"/>
      <c r="E102" s="202" t="s">
        <v>389</v>
      </c>
      <c r="F102" s="21"/>
      <c r="G102" s="203" t="s">
        <v>212</v>
      </c>
      <c r="H102" s="203"/>
      <c r="I102" s="117">
        <v>1</v>
      </c>
      <c r="J102" s="92">
        <v>18</v>
      </c>
      <c r="K102" s="92">
        <f>I102*J102</f>
        <v>18</v>
      </c>
      <c r="L102" s="70"/>
      <c r="M102" s="70"/>
      <c r="N102" s="187"/>
      <c r="O102" s="154"/>
      <c r="P102" s="15">
        <f>N102*O102</f>
        <v>0</v>
      </c>
      <c r="Q102" s="188"/>
      <c r="R102" s="123"/>
      <c r="S102" s="106"/>
      <c r="T102" s="6"/>
      <c r="U102" s="5"/>
    </row>
    <row r="103" spans="2:19" ht="60" customHeight="1" thickTop="1">
      <c r="B103" s="96"/>
      <c r="C103" s="98"/>
      <c r="D103" s="125"/>
      <c r="E103" s="73"/>
      <c r="G103" s="8" t="s">
        <v>203</v>
      </c>
      <c r="H103" s="8"/>
      <c r="I103" s="117"/>
      <c r="J103" s="92"/>
      <c r="K103" s="92"/>
      <c r="R103" s="123"/>
      <c r="S103" s="28"/>
    </row>
    <row r="104" spans="2:19" ht="6" customHeight="1" thickBot="1">
      <c r="B104" s="96"/>
      <c r="C104" s="98"/>
      <c r="D104" s="125"/>
      <c r="E104" s="73"/>
      <c r="G104" s="3"/>
      <c r="H104" s="3"/>
      <c r="I104" s="117"/>
      <c r="J104" s="92"/>
      <c r="K104" s="92"/>
      <c r="R104" s="123"/>
      <c r="S104" s="28"/>
    </row>
    <row r="105" spans="2:25" s="23" customFormat="1" ht="14.25" thickBot="1" thickTop="1">
      <c r="B105" s="63"/>
      <c r="C105" s="97" t="s">
        <v>6</v>
      </c>
      <c r="D105" s="124"/>
      <c r="E105" s="202" t="s">
        <v>390</v>
      </c>
      <c r="F105" s="21"/>
      <c r="G105" s="203" t="s">
        <v>163</v>
      </c>
      <c r="H105" s="203"/>
      <c r="I105" s="117">
        <v>1</v>
      </c>
      <c r="J105" s="92">
        <v>40</v>
      </c>
      <c r="K105" s="92">
        <f>I105*J105</f>
        <v>40</v>
      </c>
      <c r="L105" s="70"/>
      <c r="M105" s="70"/>
      <c r="N105" s="187"/>
      <c r="O105" s="154"/>
      <c r="P105" s="15">
        <f>N105*O105</f>
        <v>0</v>
      </c>
      <c r="Q105" s="188"/>
      <c r="R105" s="123"/>
      <c r="S105" s="106"/>
      <c r="T105"/>
      <c r="U105"/>
      <c r="V105"/>
      <c r="W105"/>
      <c r="X105"/>
      <c r="Y105"/>
    </row>
    <row r="106" spans="2:25" ht="23.25" thickTop="1">
      <c r="B106" s="96"/>
      <c r="C106" s="98"/>
      <c r="D106" s="125"/>
      <c r="E106" s="73"/>
      <c r="G106" s="8" t="s">
        <v>208</v>
      </c>
      <c r="H106" s="8"/>
      <c r="I106" s="117"/>
      <c r="J106" s="92"/>
      <c r="K106" s="92"/>
      <c r="Q106" s="118"/>
      <c r="R106" s="123"/>
      <c r="S106" s="28"/>
      <c r="T106"/>
      <c r="U106"/>
      <c r="V106"/>
      <c r="W106"/>
      <c r="X106"/>
      <c r="Y106"/>
    </row>
    <row r="107" spans="2:25" ht="6.75" customHeight="1">
      <c r="B107" s="96"/>
      <c r="C107" s="98"/>
      <c r="D107" s="125"/>
      <c r="E107" s="73"/>
      <c r="I107" s="117"/>
      <c r="J107" s="92"/>
      <c r="K107" s="92"/>
      <c r="R107" s="123"/>
      <c r="S107" s="28"/>
      <c r="T107"/>
      <c r="U107"/>
      <c r="V107"/>
      <c r="W107"/>
      <c r="X107"/>
      <c r="Y107"/>
    </row>
    <row r="108" spans="2:25" ht="12.75">
      <c r="B108" s="96"/>
      <c r="C108" s="98"/>
      <c r="D108" s="126"/>
      <c r="E108" s="54"/>
      <c r="F108" s="43"/>
      <c r="G108" s="104"/>
      <c r="H108" s="104"/>
      <c r="I108" s="44"/>
      <c r="J108" s="45"/>
      <c r="K108" s="45"/>
      <c r="L108" s="71"/>
      <c r="M108" s="71"/>
      <c r="N108" s="46"/>
      <c r="O108" s="46"/>
      <c r="P108" s="46"/>
      <c r="Q108" s="46"/>
      <c r="R108" s="127"/>
      <c r="S108" s="28"/>
      <c r="T108"/>
      <c r="U108"/>
      <c r="V108"/>
      <c r="W108"/>
      <c r="X108"/>
      <c r="Y108"/>
    </row>
    <row r="109" spans="2:25" ht="13.5" customHeight="1">
      <c r="B109" s="96"/>
      <c r="C109" s="98"/>
      <c r="D109" s="98"/>
      <c r="E109" s="40"/>
      <c r="F109" s="25"/>
      <c r="G109" s="63"/>
      <c r="H109" s="63"/>
      <c r="I109" s="26"/>
      <c r="J109" s="39"/>
      <c r="K109" s="39"/>
      <c r="L109" s="105"/>
      <c r="M109" s="105"/>
      <c r="N109" s="28"/>
      <c r="O109" s="28"/>
      <c r="P109" s="28"/>
      <c r="Q109" s="28"/>
      <c r="R109" s="28"/>
      <c r="S109" s="28"/>
      <c r="T109"/>
      <c r="U109"/>
      <c r="V109"/>
      <c r="W109"/>
      <c r="X109"/>
      <c r="Y109"/>
    </row>
    <row r="110" spans="3:25" ht="15" customHeight="1">
      <c r="C110" s="7"/>
      <c r="D110" s="7"/>
      <c r="T110"/>
      <c r="U110"/>
      <c r="V110"/>
      <c r="W110"/>
      <c r="X110"/>
      <c r="Y110"/>
    </row>
    <row r="111" spans="2:21" s="16" customFormat="1" ht="15" customHeight="1">
      <c r="B111" s="96"/>
      <c r="C111" s="40"/>
      <c r="D111" s="40"/>
      <c r="E111" s="40"/>
      <c r="F111" s="25"/>
      <c r="G111" s="61"/>
      <c r="H111" s="61"/>
      <c r="I111" s="26"/>
      <c r="J111" s="26"/>
      <c r="K111" s="27"/>
      <c r="L111" s="67"/>
      <c r="M111" s="67"/>
      <c r="N111" s="28"/>
      <c r="O111" s="28"/>
      <c r="P111" s="28"/>
      <c r="Q111" s="28"/>
      <c r="R111" s="28"/>
      <c r="S111" s="28"/>
      <c r="T111" s="5"/>
      <c r="U111" s="5"/>
    </row>
    <row r="112" spans="2:21" s="16" customFormat="1" ht="27.75">
      <c r="B112" s="96"/>
      <c r="C112" s="96"/>
      <c r="D112" s="96"/>
      <c r="E112" s="134" t="s">
        <v>20</v>
      </c>
      <c r="F112" s="25"/>
      <c r="G112" s="362" t="s">
        <v>260</v>
      </c>
      <c r="H112" s="362"/>
      <c r="I112" s="362"/>
      <c r="J112" s="362"/>
      <c r="K112" s="362"/>
      <c r="L112" s="362"/>
      <c r="M112" s="362"/>
      <c r="N112" s="362"/>
      <c r="O112" s="362"/>
      <c r="P112" s="362"/>
      <c r="Q112" s="362"/>
      <c r="R112" s="93"/>
      <c r="S112" s="28"/>
      <c r="T112" s="5"/>
      <c r="U112" s="5"/>
    </row>
    <row r="113" spans="2:21" s="16" customFormat="1" ht="15" customHeight="1">
      <c r="B113" s="96"/>
      <c r="C113" s="96"/>
      <c r="D113" s="96"/>
      <c r="E113" s="40"/>
      <c r="F113" s="29"/>
      <c r="G113" s="61"/>
      <c r="H113" s="61"/>
      <c r="I113" s="30"/>
      <c r="J113" s="30"/>
      <c r="K113" s="31"/>
      <c r="L113" s="68"/>
      <c r="M113" s="68"/>
      <c r="N113" s="32"/>
      <c r="O113" s="32"/>
      <c r="P113" s="32"/>
      <c r="Q113" s="32"/>
      <c r="R113" s="32"/>
      <c r="S113" s="28"/>
      <c r="T113" s="5"/>
      <c r="U113" s="5"/>
    </row>
    <row r="114" spans="2:19" ht="15" customHeight="1">
      <c r="B114" s="96"/>
      <c r="C114" s="96"/>
      <c r="D114" s="121"/>
      <c r="E114" s="55"/>
      <c r="F114" s="99"/>
      <c r="G114" s="60"/>
      <c r="H114" s="60"/>
      <c r="I114" s="100"/>
      <c r="J114" s="100"/>
      <c r="K114" s="101"/>
      <c r="L114" s="102"/>
      <c r="M114" s="102"/>
      <c r="N114" s="103"/>
      <c r="O114" s="103"/>
      <c r="P114" s="103"/>
      <c r="Q114" s="103"/>
      <c r="R114" s="122"/>
      <c r="S114" s="28"/>
    </row>
    <row r="115" spans="2:19" ht="15" customHeight="1">
      <c r="B115" s="96"/>
      <c r="C115" s="96"/>
      <c r="D115" s="53"/>
      <c r="E115" s="356" t="s">
        <v>36</v>
      </c>
      <c r="F115" s="356"/>
      <c r="G115" s="356"/>
      <c r="H115" s="356"/>
      <c r="I115" s="356"/>
      <c r="J115" s="356"/>
      <c r="K115" s="356"/>
      <c r="L115" s="74"/>
      <c r="M115" s="74"/>
      <c r="N115" s="357" t="s">
        <v>37</v>
      </c>
      <c r="O115" s="357"/>
      <c r="P115" s="357"/>
      <c r="Q115" s="357"/>
      <c r="R115" s="123"/>
      <c r="S115" s="28"/>
    </row>
    <row r="116" spans="2:21" s="222" customFormat="1" ht="15" customHeight="1">
      <c r="B116" s="223"/>
      <c r="C116" s="223"/>
      <c r="D116" s="224"/>
      <c r="E116" s="225" t="s">
        <v>33</v>
      </c>
      <c r="F116" s="226"/>
      <c r="G116" s="227" t="s">
        <v>34</v>
      </c>
      <c r="H116" s="227"/>
      <c r="I116" s="226" t="s">
        <v>0</v>
      </c>
      <c r="J116" s="226" t="s">
        <v>24</v>
      </c>
      <c r="K116" s="226" t="s">
        <v>26</v>
      </c>
      <c r="L116" s="228"/>
      <c r="M116" s="229"/>
      <c r="N116" s="226" t="s">
        <v>0</v>
      </c>
      <c r="O116" s="226" t="s">
        <v>24</v>
      </c>
      <c r="P116" s="226" t="s">
        <v>26</v>
      </c>
      <c r="Q116" s="226" t="s">
        <v>25</v>
      </c>
      <c r="R116" s="230"/>
      <c r="S116" s="231"/>
      <c r="T116" s="232"/>
      <c r="U116" s="232"/>
    </row>
    <row r="117" spans="2:20" s="16" customFormat="1" ht="15" customHeight="1" thickBot="1">
      <c r="B117" s="96"/>
      <c r="C117" s="96"/>
      <c r="D117" s="53"/>
      <c r="E117"/>
      <c r="F117" s="18"/>
      <c r="G117" s="62"/>
      <c r="H117" s="62"/>
      <c r="I117" s="17"/>
      <c r="J117" s="17"/>
      <c r="K117" s="19"/>
      <c r="L117" s="69"/>
      <c r="M117" s="69"/>
      <c r="N117" s="20"/>
      <c r="O117" s="20"/>
      <c r="P117" s="20"/>
      <c r="Q117" s="20"/>
      <c r="R117" s="123"/>
      <c r="S117" s="28"/>
      <c r="T117" s="5"/>
    </row>
    <row r="118" spans="2:21" s="34" customFormat="1" ht="14.25" thickBot="1" thickTop="1">
      <c r="B118" s="151"/>
      <c r="C118" s="200" t="s">
        <v>2</v>
      </c>
      <c r="D118" s="277"/>
      <c r="E118" s="202" t="s">
        <v>391</v>
      </c>
      <c r="F118" s="37"/>
      <c r="G118" s="42" t="s">
        <v>154</v>
      </c>
      <c r="H118" s="42"/>
      <c r="I118" s="117">
        <v>1</v>
      </c>
      <c r="J118" s="92">
        <v>144</v>
      </c>
      <c r="K118" s="92">
        <f>I118*J118</f>
        <v>144</v>
      </c>
      <c r="L118" s="204">
        <v>2.14</v>
      </c>
      <c r="M118" s="204"/>
      <c r="N118" s="187"/>
      <c r="O118" s="154"/>
      <c r="P118" s="15">
        <f>N118*O118</f>
        <v>0</v>
      </c>
      <c r="Q118" s="188"/>
      <c r="R118" s="148"/>
      <c r="S118" s="32"/>
      <c r="T118" s="36"/>
      <c r="U118" s="36"/>
    </row>
    <row r="119" spans="2:19" ht="34.5" thickTop="1">
      <c r="B119" s="96"/>
      <c r="C119" s="98"/>
      <c r="D119" s="125"/>
      <c r="E119" s="73"/>
      <c r="G119" s="316" t="s">
        <v>240</v>
      </c>
      <c r="H119" s="298"/>
      <c r="I119" s="117"/>
      <c r="J119" s="92"/>
      <c r="K119" s="92"/>
      <c r="Q119" s="118"/>
      <c r="R119" s="123"/>
      <c r="S119" s="28"/>
    </row>
    <row r="120" spans="2:19" ht="6.75" customHeight="1" thickBot="1">
      <c r="B120" s="96"/>
      <c r="C120" s="98"/>
      <c r="D120" s="125"/>
      <c r="E120" s="73"/>
      <c r="I120" s="117"/>
      <c r="J120" s="92"/>
      <c r="K120" s="92"/>
      <c r="R120" s="123"/>
      <c r="S120" s="28"/>
    </row>
    <row r="121" spans="2:21" s="23" customFormat="1" ht="14.25" thickBot="1" thickTop="1">
      <c r="B121" s="63"/>
      <c r="C121" s="200" t="s">
        <v>3</v>
      </c>
      <c r="D121" s="124"/>
      <c r="E121" s="202" t="s">
        <v>392</v>
      </c>
      <c r="F121" s="21"/>
      <c r="G121" s="203" t="s">
        <v>218</v>
      </c>
      <c r="H121" s="203"/>
      <c r="I121" s="117">
        <v>1</v>
      </c>
      <c r="J121" s="92">
        <v>4</v>
      </c>
      <c r="K121" s="92">
        <f>I121*J121</f>
        <v>4</v>
      </c>
      <c r="L121" s="70"/>
      <c r="M121" s="70"/>
      <c r="N121" s="187"/>
      <c r="O121" s="154"/>
      <c r="P121" s="15">
        <f>N121*O121</f>
        <v>0</v>
      </c>
      <c r="Q121" s="188"/>
      <c r="R121" s="123"/>
      <c r="S121" s="106"/>
      <c r="T121" s="6"/>
      <c r="U121" s="5"/>
    </row>
    <row r="122" spans="2:19" ht="57" thickTop="1">
      <c r="B122" s="96"/>
      <c r="C122" s="98"/>
      <c r="D122" s="125"/>
      <c r="E122" s="73"/>
      <c r="G122" s="300" t="s">
        <v>238</v>
      </c>
      <c r="H122" s="300"/>
      <c r="I122" s="117"/>
      <c r="J122" s="92"/>
      <c r="K122" s="92"/>
      <c r="R122" s="123"/>
      <c r="S122" s="28"/>
    </row>
    <row r="123" spans="2:19" ht="6.75" customHeight="1" thickBot="1">
      <c r="B123" s="96"/>
      <c r="C123" s="98"/>
      <c r="D123" s="125"/>
      <c r="E123" s="73"/>
      <c r="I123" s="117"/>
      <c r="J123" s="92"/>
      <c r="K123" s="92"/>
      <c r="R123" s="123"/>
      <c r="S123" s="28"/>
    </row>
    <row r="124" spans="2:21" s="23" customFormat="1" ht="14.25" thickBot="1" thickTop="1">
      <c r="B124" s="63"/>
      <c r="C124" s="200" t="s">
        <v>4</v>
      </c>
      <c r="D124" s="124"/>
      <c r="E124" s="202" t="s">
        <v>393</v>
      </c>
      <c r="F124" s="21"/>
      <c r="G124" s="203" t="s">
        <v>212</v>
      </c>
      <c r="H124" s="203"/>
      <c r="I124" s="117">
        <v>1</v>
      </c>
      <c r="J124" s="92">
        <v>18</v>
      </c>
      <c r="K124" s="92">
        <f>I124*J124</f>
        <v>18</v>
      </c>
      <c r="L124" s="70"/>
      <c r="M124" s="70"/>
      <c r="N124" s="187"/>
      <c r="O124" s="154"/>
      <c r="P124" s="15">
        <f>N124*O124</f>
        <v>0</v>
      </c>
      <c r="Q124" s="188"/>
      <c r="R124" s="123"/>
      <c r="S124" s="106"/>
      <c r="T124" s="6"/>
      <c r="U124" s="5"/>
    </row>
    <row r="125" spans="2:19" ht="57" thickTop="1">
      <c r="B125" s="96"/>
      <c r="C125" s="98"/>
      <c r="D125" s="125"/>
      <c r="E125" s="73"/>
      <c r="G125" s="8" t="s">
        <v>203</v>
      </c>
      <c r="H125" s="8"/>
      <c r="I125" s="117"/>
      <c r="J125" s="92"/>
      <c r="K125" s="92"/>
      <c r="R125" s="123"/>
      <c r="S125" s="28"/>
    </row>
    <row r="126" spans="2:19" ht="6" customHeight="1">
      <c r="B126" s="96"/>
      <c r="C126" s="98"/>
      <c r="D126" s="125"/>
      <c r="E126" s="73"/>
      <c r="G126" s="3"/>
      <c r="H126" s="3"/>
      <c r="I126" s="117"/>
      <c r="J126" s="92"/>
      <c r="K126" s="92"/>
      <c r="R126" s="123"/>
      <c r="S126" s="28"/>
    </row>
    <row r="127" spans="2:25" ht="12.75">
      <c r="B127" s="96"/>
      <c r="C127" s="98"/>
      <c r="D127" s="126"/>
      <c r="E127" s="54"/>
      <c r="F127" s="43"/>
      <c r="G127" s="104"/>
      <c r="H127" s="104"/>
      <c r="I127" s="44"/>
      <c r="J127" s="45"/>
      <c r="K127" s="45"/>
      <c r="L127" s="71"/>
      <c r="M127" s="71"/>
      <c r="N127" s="46"/>
      <c r="O127" s="46"/>
      <c r="P127" s="46"/>
      <c r="Q127" s="46"/>
      <c r="R127" s="127"/>
      <c r="S127" s="28"/>
      <c r="T127"/>
      <c r="U127"/>
      <c r="V127"/>
      <c r="W127"/>
      <c r="X127"/>
      <c r="Y127"/>
    </row>
    <row r="128" spans="2:25" ht="13.5" customHeight="1">
      <c r="B128" s="96"/>
      <c r="C128" s="98"/>
      <c r="D128" s="98"/>
      <c r="E128" s="40"/>
      <c r="F128" s="25"/>
      <c r="G128" s="63"/>
      <c r="H128" s="63"/>
      <c r="I128" s="26"/>
      <c r="J128" s="39"/>
      <c r="K128" s="39"/>
      <c r="L128" s="105"/>
      <c r="M128" s="105"/>
      <c r="N128" s="28"/>
      <c r="O128" s="28"/>
      <c r="P128" s="28"/>
      <c r="Q128" s="28"/>
      <c r="R128" s="28"/>
      <c r="S128" s="28"/>
      <c r="T128"/>
      <c r="U128"/>
      <c r="V128"/>
      <c r="W128"/>
      <c r="X128"/>
      <c r="Y128"/>
    </row>
    <row r="129" spans="3:25" ht="15" customHeight="1">
      <c r="C129" s="7"/>
      <c r="D129" s="7"/>
      <c r="T129"/>
      <c r="U129"/>
      <c r="V129"/>
      <c r="W129"/>
      <c r="X129"/>
      <c r="Y129"/>
    </row>
    <row r="130" spans="2:25" s="16" customFormat="1" ht="15" customHeight="1">
      <c r="B130" s="96"/>
      <c r="C130" s="40"/>
      <c r="D130" s="40"/>
      <c r="E130" s="40"/>
      <c r="F130" s="25"/>
      <c r="G130" s="61"/>
      <c r="H130" s="61"/>
      <c r="I130" s="26"/>
      <c r="J130" s="26"/>
      <c r="K130" s="27"/>
      <c r="L130" s="67"/>
      <c r="M130" s="67"/>
      <c r="N130" s="28"/>
      <c r="O130" s="28"/>
      <c r="P130" s="28"/>
      <c r="Q130" s="28"/>
      <c r="R130" s="28"/>
      <c r="S130" s="28"/>
      <c r="T130"/>
      <c r="U130"/>
      <c r="V130"/>
      <c r="W130"/>
      <c r="X130"/>
      <c r="Y130"/>
    </row>
    <row r="131" spans="2:25" s="16" customFormat="1" ht="27.75">
      <c r="B131" s="96"/>
      <c r="C131" s="96"/>
      <c r="D131" s="96"/>
      <c r="E131" s="134" t="s">
        <v>21</v>
      </c>
      <c r="F131" s="25"/>
      <c r="G131" s="362" t="s">
        <v>259</v>
      </c>
      <c r="H131" s="362"/>
      <c r="I131" s="362"/>
      <c r="J131" s="362"/>
      <c r="K131" s="362"/>
      <c r="L131" s="362"/>
      <c r="M131" s="362"/>
      <c r="N131" s="362"/>
      <c r="O131" s="362"/>
      <c r="P131" s="362"/>
      <c r="Q131" s="362"/>
      <c r="R131" s="93"/>
      <c r="S131" s="28"/>
      <c r="T131"/>
      <c r="U131"/>
      <c r="V131"/>
      <c r="W131"/>
      <c r="X131"/>
      <c r="Y131"/>
    </row>
    <row r="132" spans="2:25" s="16" customFormat="1" ht="15" customHeight="1">
      <c r="B132" s="96"/>
      <c r="C132" s="96"/>
      <c r="D132" s="96"/>
      <c r="E132" s="40"/>
      <c r="F132" s="29"/>
      <c r="G132" s="61"/>
      <c r="H132" s="61"/>
      <c r="I132" s="30"/>
      <c r="J132" s="30"/>
      <c r="K132" s="31"/>
      <c r="L132" s="68"/>
      <c r="M132" s="68"/>
      <c r="N132" s="32"/>
      <c r="O132" s="32"/>
      <c r="P132" s="32"/>
      <c r="Q132" s="32"/>
      <c r="R132" s="32"/>
      <c r="S132" s="28"/>
      <c r="T132"/>
      <c r="U132"/>
      <c r="V132"/>
      <c r="W132"/>
      <c r="X132"/>
      <c r="Y132"/>
    </row>
    <row r="133" spans="2:25" ht="15" customHeight="1">
      <c r="B133" s="96"/>
      <c r="C133" s="96"/>
      <c r="D133" s="121"/>
      <c r="E133" s="55"/>
      <c r="F133" s="99"/>
      <c r="G133" s="60"/>
      <c r="H133" s="60"/>
      <c r="I133" s="100"/>
      <c r="J133" s="100"/>
      <c r="K133" s="101"/>
      <c r="L133" s="102"/>
      <c r="M133" s="102"/>
      <c r="N133" s="103"/>
      <c r="O133" s="103"/>
      <c r="P133" s="103"/>
      <c r="Q133" s="103"/>
      <c r="R133" s="122"/>
      <c r="S133" s="28"/>
      <c r="T133"/>
      <c r="U133"/>
      <c r="V133"/>
      <c r="W133"/>
      <c r="X133"/>
      <c r="Y133"/>
    </row>
    <row r="134" spans="2:25" ht="15" customHeight="1">
      <c r="B134" s="96"/>
      <c r="C134" s="96"/>
      <c r="D134" s="53"/>
      <c r="E134" s="356" t="s">
        <v>36</v>
      </c>
      <c r="F134" s="356"/>
      <c r="G134" s="356"/>
      <c r="H134" s="356"/>
      <c r="I134" s="356"/>
      <c r="J134" s="356"/>
      <c r="K134" s="356"/>
      <c r="L134" s="74"/>
      <c r="M134" s="74"/>
      <c r="N134" s="357" t="s">
        <v>37</v>
      </c>
      <c r="O134" s="357"/>
      <c r="P134" s="357"/>
      <c r="Q134" s="357"/>
      <c r="R134" s="123"/>
      <c r="S134" s="28"/>
      <c r="T134"/>
      <c r="U134"/>
      <c r="V134"/>
      <c r="W134"/>
      <c r="X134"/>
      <c r="Y134"/>
    </row>
    <row r="135" spans="2:25" s="222" customFormat="1" ht="15" customHeight="1">
      <c r="B135" s="223"/>
      <c r="C135" s="223"/>
      <c r="D135" s="224"/>
      <c r="E135" s="225" t="s">
        <v>33</v>
      </c>
      <c r="F135" s="226"/>
      <c r="G135" s="227" t="s">
        <v>34</v>
      </c>
      <c r="H135" s="227"/>
      <c r="I135" s="226" t="s">
        <v>0</v>
      </c>
      <c r="J135" s="226" t="s">
        <v>24</v>
      </c>
      <c r="K135" s="226" t="s">
        <v>26</v>
      </c>
      <c r="L135" s="228"/>
      <c r="M135" s="229"/>
      <c r="N135" s="226" t="s">
        <v>0</v>
      </c>
      <c r="O135" s="226" t="s">
        <v>24</v>
      </c>
      <c r="P135" s="226" t="s">
        <v>26</v>
      </c>
      <c r="Q135" s="226" t="s">
        <v>25</v>
      </c>
      <c r="R135" s="230"/>
      <c r="S135" s="231"/>
      <c r="T135"/>
      <c r="U135"/>
      <c r="V135"/>
      <c r="W135"/>
      <c r="X135"/>
      <c r="Y135"/>
    </row>
    <row r="136" spans="2:25" s="16" customFormat="1" ht="15" customHeight="1" thickBot="1">
      <c r="B136" s="96"/>
      <c r="C136" s="96"/>
      <c r="D136" s="53"/>
      <c r="E136"/>
      <c r="F136" s="18"/>
      <c r="G136" s="62"/>
      <c r="H136" s="62"/>
      <c r="I136" s="17"/>
      <c r="J136" s="17"/>
      <c r="K136" s="19"/>
      <c r="L136" s="69"/>
      <c r="M136" s="69"/>
      <c r="N136" s="20"/>
      <c r="O136" s="20"/>
      <c r="P136" s="20"/>
      <c r="Q136" s="20"/>
      <c r="R136" s="123"/>
      <c r="S136" s="28"/>
      <c r="T136"/>
      <c r="U136"/>
      <c r="V136"/>
      <c r="W136"/>
      <c r="X136"/>
      <c r="Y136"/>
    </row>
    <row r="137" spans="2:25" s="23" customFormat="1" ht="14.25" thickBot="1" thickTop="1">
      <c r="B137" s="63"/>
      <c r="C137" s="200" t="s">
        <v>2</v>
      </c>
      <c r="D137" s="124"/>
      <c r="E137" s="202" t="s">
        <v>394</v>
      </c>
      <c r="F137" s="21"/>
      <c r="G137" s="42" t="s">
        <v>94</v>
      </c>
      <c r="H137" s="42"/>
      <c r="I137" s="301">
        <v>36</v>
      </c>
      <c r="J137" s="11">
        <v>12</v>
      </c>
      <c r="K137" s="11">
        <f>I137*J137</f>
        <v>432</v>
      </c>
      <c r="L137" s="70"/>
      <c r="M137" s="70"/>
      <c r="N137" s="187"/>
      <c r="O137" s="154"/>
      <c r="P137" s="15">
        <f>N137*O137</f>
        <v>0</v>
      </c>
      <c r="Q137" s="188"/>
      <c r="R137" s="123"/>
      <c r="S137" s="106"/>
      <c r="T137"/>
      <c r="U137"/>
      <c r="V137"/>
      <c r="W137"/>
      <c r="X137"/>
      <c r="Y137"/>
    </row>
    <row r="138" spans="2:25" ht="57" thickTop="1">
      <c r="B138" s="96"/>
      <c r="C138" s="98"/>
      <c r="D138" s="125"/>
      <c r="E138" s="73"/>
      <c r="G138" s="8" t="s">
        <v>205</v>
      </c>
      <c r="H138" s="8"/>
      <c r="I138" s="301"/>
      <c r="J138" s="11"/>
      <c r="R138" s="123"/>
      <c r="S138" s="28"/>
      <c r="T138"/>
      <c r="U138"/>
      <c r="V138"/>
      <c r="W138"/>
      <c r="X138"/>
      <c r="Y138"/>
    </row>
    <row r="139" spans="2:25" ht="6.75" customHeight="1" thickBot="1">
      <c r="B139" s="96"/>
      <c r="C139" s="98"/>
      <c r="D139" s="125"/>
      <c r="E139" s="73"/>
      <c r="I139" s="301"/>
      <c r="J139" s="11"/>
      <c r="R139" s="123"/>
      <c r="S139" s="28"/>
      <c r="T139"/>
      <c r="U139"/>
      <c r="V139"/>
      <c r="W139"/>
      <c r="X139"/>
      <c r="Y139"/>
    </row>
    <row r="140" spans="2:25" s="34" customFormat="1" ht="14.25" thickBot="1" thickTop="1">
      <c r="B140" s="151"/>
      <c r="C140" s="200" t="s">
        <v>3</v>
      </c>
      <c r="D140" s="277"/>
      <c r="E140" s="202" t="s">
        <v>395</v>
      </c>
      <c r="F140" s="37"/>
      <c r="G140" s="203" t="s">
        <v>95</v>
      </c>
      <c r="H140" s="203"/>
      <c r="I140" s="301">
        <v>5</v>
      </c>
      <c r="J140" s="11">
        <v>20</v>
      </c>
      <c r="K140" s="11">
        <f>I140*J140</f>
        <v>100</v>
      </c>
      <c r="L140" s="204">
        <v>2.14</v>
      </c>
      <c r="M140" s="204"/>
      <c r="N140" s="187"/>
      <c r="O140" s="154"/>
      <c r="P140" s="15">
        <f>N140*O140</f>
        <v>0</v>
      </c>
      <c r="Q140" s="188"/>
      <c r="R140" s="148"/>
      <c r="S140" s="32"/>
      <c r="T140"/>
      <c r="U140"/>
      <c r="V140"/>
      <c r="W140"/>
      <c r="X140"/>
      <c r="Y140"/>
    </row>
    <row r="141" spans="2:25" ht="45.75" thickTop="1">
      <c r="B141" s="96"/>
      <c r="C141" s="98"/>
      <c r="D141" s="125"/>
      <c r="E141" s="73"/>
      <c r="G141" s="295" t="s">
        <v>255</v>
      </c>
      <c r="H141" s="295"/>
      <c r="I141" s="301"/>
      <c r="J141" s="11"/>
      <c r="Q141" s="118"/>
      <c r="R141" s="123"/>
      <c r="S141" s="28"/>
      <c r="T141"/>
      <c r="U141"/>
      <c r="V141"/>
      <c r="W141"/>
      <c r="X141"/>
      <c r="Y141"/>
    </row>
    <row r="142" spans="2:25" ht="6.75" customHeight="1" thickBot="1">
      <c r="B142" s="96"/>
      <c r="C142" s="98"/>
      <c r="D142" s="125"/>
      <c r="E142" s="73"/>
      <c r="I142" s="301"/>
      <c r="J142" s="11"/>
      <c r="R142" s="123"/>
      <c r="S142" s="28"/>
      <c r="T142"/>
      <c r="U142"/>
      <c r="V142"/>
      <c r="W142"/>
      <c r="X142"/>
      <c r="Y142"/>
    </row>
    <row r="143" spans="2:25" s="34" customFormat="1" ht="14.25" thickBot="1" thickTop="1">
      <c r="B143" s="151"/>
      <c r="C143" s="200" t="s">
        <v>4</v>
      </c>
      <c r="D143" s="277"/>
      <c r="E143" s="202" t="s">
        <v>396</v>
      </c>
      <c r="F143" s="37"/>
      <c r="G143" s="203" t="s">
        <v>204</v>
      </c>
      <c r="H143" s="203"/>
      <c r="I143" s="301">
        <v>1</v>
      </c>
      <c r="J143" s="11">
        <v>40</v>
      </c>
      <c r="K143" s="11">
        <f>I143*J143</f>
        <v>40</v>
      </c>
      <c r="L143" s="204">
        <v>2.14</v>
      </c>
      <c r="M143" s="204"/>
      <c r="N143" s="187"/>
      <c r="O143" s="154"/>
      <c r="P143" s="15">
        <f>N143*O143</f>
        <v>0</v>
      </c>
      <c r="Q143" s="188"/>
      <c r="R143" s="148"/>
      <c r="S143" s="32"/>
      <c r="T143"/>
      <c r="U143"/>
      <c r="V143"/>
      <c r="W143"/>
      <c r="X143"/>
      <c r="Y143"/>
    </row>
    <row r="144" spans="2:25" ht="34.5" thickTop="1">
      <c r="B144" s="96"/>
      <c r="C144" s="98"/>
      <c r="D144" s="125"/>
      <c r="E144" s="73"/>
      <c r="G144" s="295" t="s">
        <v>206</v>
      </c>
      <c r="H144" s="295"/>
      <c r="I144" s="301"/>
      <c r="J144" s="11"/>
      <c r="Q144" s="118"/>
      <c r="R144" s="123"/>
      <c r="S144" s="28"/>
      <c r="T144"/>
      <c r="U144"/>
      <c r="V144"/>
      <c r="W144"/>
      <c r="X144"/>
      <c r="Y144"/>
    </row>
    <row r="145" spans="2:25" ht="6.75" customHeight="1" thickBot="1">
      <c r="B145" s="96"/>
      <c r="C145" s="98"/>
      <c r="D145" s="125"/>
      <c r="E145" s="73"/>
      <c r="I145" s="301"/>
      <c r="J145" s="11"/>
      <c r="R145" s="123"/>
      <c r="S145" s="28"/>
      <c r="T145"/>
      <c r="U145"/>
      <c r="V145"/>
      <c r="W145"/>
      <c r="X145"/>
      <c r="Y145"/>
    </row>
    <row r="146" spans="2:25" s="34" customFormat="1" ht="14.25" thickBot="1" thickTop="1">
      <c r="B146" s="151"/>
      <c r="C146" s="200" t="s">
        <v>5</v>
      </c>
      <c r="D146" s="277"/>
      <c r="E146" s="202" t="s">
        <v>397</v>
      </c>
      <c r="F146" s="37"/>
      <c r="G146" s="203" t="s">
        <v>97</v>
      </c>
      <c r="H146" s="203"/>
      <c r="I146" s="301">
        <v>1</v>
      </c>
      <c r="J146" s="11">
        <v>15</v>
      </c>
      <c r="K146" s="11">
        <f>I146*J146</f>
        <v>15</v>
      </c>
      <c r="L146" s="204">
        <v>2.14</v>
      </c>
      <c r="M146" s="204"/>
      <c r="N146" s="187"/>
      <c r="O146" s="154"/>
      <c r="P146" s="15">
        <f>N146*O146</f>
        <v>0</v>
      </c>
      <c r="Q146" s="188"/>
      <c r="R146" s="148"/>
      <c r="S146" s="32"/>
      <c r="T146"/>
      <c r="U146"/>
      <c r="V146"/>
      <c r="W146"/>
      <c r="X146"/>
      <c r="Y146"/>
    </row>
    <row r="147" spans="2:25" ht="23.25" thickTop="1">
      <c r="B147" s="96"/>
      <c r="C147" s="98"/>
      <c r="D147" s="125"/>
      <c r="E147" s="73"/>
      <c r="G147" s="295" t="s">
        <v>231</v>
      </c>
      <c r="H147" s="295"/>
      <c r="I147" s="301"/>
      <c r="J147" s="11"/>
      <c r="Q147" s="118"/>
      <c r="R147" s="123"/>
      <c r="S147" s="28"/>
      <c r="T147"/>
      <c r="U147"/>
      <c r="V147"/>
      <c r="W147"/>
      <c r="X147"/>
      <c r="Y147"/>
    </row>
    <row r="148" spans="2:25" ht="6.75" customHeight="1" thickBot="1">
      <c r="B148" s="96"/>
      <c r="C148" s="98"/>
      <c r="D148" s="125"/>
      <c r="E148" s="73"/>
      <c r="I148" s="301"/>
      <c r="J148" s="11"/>
      <c r="R148" s="123"/>
      <c r="S148" s="28"/>
      <c r="T148"/>
      <c r="U148"/>
      <c r="V148"/>
      <c r="W148"/>
      <c r="X148"/>
      <c r="Y148"/>
    </row>
    <row r="149" spans="2:25" s="34" customFormat="1" ht="14.25" thickBot="1" thickTop="1">
      <c r="B149" s="151"/>
      <c r="C149" s="97" t="s">
        <v>6</v>
      </c>
      <c r="D149" s="277"/>
      <c r="E149" s="202" t="s">
        <v>398</v>
      </c>
      <c r="F149" s="37"/>
      <c r="G149" s="203" t="s">
        <v>98</v>
      </c>
      <c r="H149" s="203"/>
      <c r="I149" s="301">
        <v>1</v>
      </c>
      <c r="J149" s="11">
        <v>100</v>
      </c>
      <c r="K149" s="11">
        <f>I149*J149</f>
        <v>100</v>
      </c>
      <c r="L149" s="204">
        <v>2.14</v>
      </c>
      <c r="M149" s="204"/>
      <c r="N149" s="187"/>
      <c r="O149" s="154"/>
      <c r="P149" s="15">
        <f>N149*O149</f>
        <v>0</v>
      </c>
      <c r="Q149" s="188"/>
      <c r="R149" s="148"/>
      <c r="S149" s="32"/>
      <c r="T149"/>
      <c r="U149"/>
      <c r="V149"/>
      <c r="W149"/>
      <c r="X149"/>
      <c r="Y149"/>
    </row>
    <row r="150" spans="2:25" ht="13.5" customHeight="1" thickTop="1">
      <c r="B150" s="96"/>
      <c r="C150" s="98"/>
      <c r="D150" s="125"/>
      <c r="E150" s="73"/>
      <c r="G150" s="295" t="s">
        <v>201</v>
      </c>
      <c r="H150" s="295"/>
      <c r="I150" s="301"/>
      <c r="J150" s="11"/>
      <c r="Q150" s="118"/>
      <c r="R150" s="123"/>
      <c r="S150" s="28"/>
      <c r="T150"/>
      <c r="U150"/>
      <c r="V150"/>
      <c r="W150"/>
      <c r="X150"/>
      <c r="Y150"/>
    </row>
    <row r="151" spans="2:25" ht="6.75" customHeight="1" thickBot="1">
      <c r="B151" s="96"/>
      <c r="C151" s="98"/>
      <c r="D151" s="125"/>
      <c r="E151" s="73"/>
      <c r="I151" s="301"/>
      <c r="J151" s="11"/>
      <c r="R151" s="123"/>
      <c r="S151" s="28"/>
      <c r="T151"/>
      <c r="U151"/>
      <c r="V151"/>
      <c r="W151"/>
      <c r="X151"/>
      <c r="Y151"/>
    </row>
    <row r="152" spans="2:25" s="34" customFormat="1" ht="14.25" thickBot="1" thickTop="1">
      <c r="B152" s="151"/>
      <c r="C152" s="97" t="s">
        <v>7</v>
      </c>
      <c r="D152" s="277"/>
      <c r="E152" s="202" t="s">
        <v>399</v>
      </c>
      <c r="F152" s="37"/>
      <c r="G152" s="203" t="s">
        <v>176</v>
      </c>
      <c r="H152" s="203"/>
      <c r="I152" s="301">
        <v>1</v>
      </c>
      <c r="J152" s="11">
        <v>35</v>
      </c>
      <c r="K152" s="11">
        <f>I152*J152</f>
        <v>35</v>
      </c>
      <c r="L152" s="204">
        <v>2.14</v>
      </c>
      <c r="M152" s="204"/>
      <c r="N152" s="187"/>
      <c r="O152" s="154"/>
      <c r="P152" s="15">
        <f>N152*O152</f>
        <v>0</v>
      </c>
      <c r="Q152" s="188"/>
      <c r="R152" s="148"/>
      <c r="S152" s="32"/>
      <c r="T152"/>
      <c r="U152"/>
      <c r="V152"/>
      <c r="W152"/>
      <c r="X152"/>
      <c r="Y152"/>
    </row>
    <row r="153" spans="2:25" ht="45.75" thickTop="1">
      <c r="B153" s="96"/>
      <c r="C153" s="98"/>
      <c r="D153" s="125"/>
      <c r="E153" s="73"/>
      <c r="G153" s="295" t="s">
        <v>292</v>
      </c>
      <c r="H153" s="295"/>
      <c r="I153" s="301"/>
      <c r="J153" s="11"/>
      <c r="Q153" s="118"/>
      <c r="R153" s="123"/>
      <c r="S153" s="28"/>
      <c r="T153"/>
      <c r="U153"/>
      <c r="V153"/>
      <c r="W153"/>
      <c r="X153"/>
      <c r="Y153"/>
    </row>
    <row r="154" spans="2:25" ht="6.75" customHeight="1" thickBot="1">
      <c r="B154" s="96"/>
      <c r="C154" s="98"/>
      <c r="D154" s="125"/>
      <c r="E154" s="73"/>
      <c r="I154" s="301"/>
      <c r="J154" s="11"/>
      <c r="R154" s="123"/>
      <c r="S154" s="28"/>
      <c r="T154"/>
      <c r="U154"/>
      <c r="V154"/>
      <c r="W154"/>
      <c r="X154"/>
      <c r="Y154"/>
    </row>
    <row r="155" spans="2:25" s="34" customFormat="1" ht="14.25" thickBot="1" thickTop="1">
      <c r="B155" s="151"/>
      <c r="C155" s="97" t="s">
        <v>8</v>
      </c>
      <c r="D155" s="277"/>
      <c r="E155" s="202" t="s">
        <v>400</v>
      </c>
      <c r="F155" s="37"/>
      <c r="G155" s="203" t="s">
        <v>178</v>
      </c>
      <c r="H155" s="203"/>
      <c r="I155" s="301">
        <v>1</v>
      </c>
      <c r="J155" s="11">
        <v>50</v>
      </c>
      <c r="K155" s="11">
        <f>I155*J155</f>
        <v>50</v>
      </c>
      <c r="L155" s="204">
        <v>2.14</v>
      </c>
      <c r="M155" s="204"/>
      <c r="N155" s="187"/>
      <c r="O155" s="154"/>
      <c r="P155" s="15">
        <f>N155*O155</f>
        <v>0</v>
      </c>
      <c r="Q155" s="188"/>
      <c r="R155" s="148"/>
      <c r="S155" s="32"/>
      <c r="T155"/>
      <c r="U155"/>
      <c r="V155"/>
      <c r="W155"/>
      <c r="X155"/>
      <c r="Y155"/>
    </row>
    <row r="156" spans="2:25" ht="23.25" thickTop="1">
      <c r="B156" s="96"/>
      <c r="C156" s="98"/>
      <c r="D156" s="125"/>
      <c r="E156" s="73"/>
      <c r="G156" s="295" t="s">
        <v>202</v>
      </c>
      <c r="H156" s="295"/>
      <c r="I156" s="301"/>
      <c r="J156" s="11"/>
      <c r="Q156" s="118"/>
      <c r="R156" s="123"/>
      <c r="S156" s="28"/>
      <c r="T156"/>
      <c r="U156"/>
      <c r="V156"/>
      <c r="W156"/>
      <c r="X156"/>
      <c r="Y156"/>
    </row>
    <row r="157" spans="2:25" ht="6.75" customHeight="1">
      <c r="B157" s="96"/>
      <c r="C157" s="98"/>
      <c r="D157" s="125"/>
      <c r="E157" s="73"/>
      <c r="I157" s="301"/>
      <c r="J157" s="11"/>
      <c r="R157" s="123"/>
      <c r="S157" s="28"/>
      <c r="T157"/>
      <c r="U157"/>
      <c r="V157"/>
      <c r="W157"/>
      <c r="X157"/>
      <c r="Y157"/>
    </row>
    <row r="158" spans="2:25" ht="12.75">
      <c r="B158" s="96"/>
      <c r="C158" s="98"/>
      <c r="D158" s="126"/>
      <c r="E158" s="54"/>
      <c r="F158" s="43"/>
      <c r="G158" s="104"/>
      <c r="H158" s="104"/>
      <c r="I158" s="44"/>
      <c r="J158" s="45"/>
      <c r="K158" s="45"/>
      <c r="L158" s="71"/>
      <c r="M158" s="71"/>
      <c r="N158" s="46"/>
      <c r="O158" s="46"/>
      <c r="P158" s="46"/>
      <c r="Q158" s="46"/>
      <c r="R158" s="127"/>
      <c r="S158" s="28"/>
      <c r="T158"/>
      <c r="U158"/>
      <c r="V158"/>
      <c r="W158"/>
      <c r="X158"/>
      <c r="Y158"/>
    </row>
    <row r="159" spans="2:25" ht="13.5" customHeight="1">
      <c r="B159" s="96"/>
      <c r="C159" s="98"/>
      <c r="D159" s="98"/>
      <c r="E159" s="40"/>
      <c r="F159" s="25"/>
      <c r="G159" s="63"/>
      <c r="H159" s="63"/>
      <c r="I159" s="26"/>
      <c r="J159" s="39"/>
      <c r="K159" s="39"/>
      <c r="L159" s="105"/>
      <c r="M159" s="105"/>
      <c r="N159" s="28"/>
      <c r="O159" s="28"/>
      <c r="P159" s="28"/>
      <c r="Q159" s="28"/>
      <c r="R159" s="28"/>
      <c r="S159" s="28"/>
      <c r="T159"/>
      <c r="U159"/>
      <c r="V159"/>
      <c r="W159"/>
      <c r="X159"/>
      <c r="Y159"/>
    </row>
    <row r="160" spans="3:25" ht="15" customHeight="1">
      <c r="C160" s="7"/>
      <c r="D160" s="7"/>
      <c r="T160"/>
      <c r="U160"/>
      <c r="V160"/>
      <c r="W160"/>
      <c r="X160"/>
      <c r="Y160"/>
    </row>
    <row r="161" spans="2:25" s="16" customFormat="1" ht="15" customHeight="1">
      <c r="B161" s="96"/>
      <c r="C161" s="40"/>
      <c r="D161" s="40"/>
      <c r="E161" s="40"/>
      <c r="F161" s="25"/>
      <c r="G161" s="61"/>
      <c r="H161" s="61"/>
      <c r="I161" s="26"/>
      <c r="J161" s="26"/>
      <c r="K161" s="27"/>
      <c r="L161" s="67"/>
      <c r="M161" s="67"/>
      <c r="N161" s="28"/>
      <c r="O161" s="28"/>
      <c r="P161" s="28"/>
      <c r="Q161" s="28"/>
      <c r="R161" s="28"/>
      <c r="S161" s="28"/>
      <c r="T161"/>
      <c r="U161"/>
      <c r="V161"/>
      <c r="W161"/>
      <c r="X161"/>
      <c r="Y161"/>
    </row>
    <row r="162" spans="2:25" s="16" customFormat="1" ht="27.75">
      <c r="B162" s="96"/>
      <c r="C162" s="96"/>
      <c r="D162" s="96"/>
      <c r="E162" s="134" t="s">
        <v>22</v>
      </c>
      <c r="F162" s="25"/>
      <c r="G162" s="362" t="s">
        <v>261</v>
      </c>
      <c r="H162" s="362"/>
      <c r="I162" s="362"/>
      <c r="J162" s="362"/>
      <c r="K162" s="362"/>
      <c r="L162" s="362"/>
      <c r="M162" s="362"/>
      <c r="N162" s="362"/>
      <c r="O162" s="362"/>
      <c r="P162" s="362"/>
      <c r="Q162" s="362"/>
      <c r="R162" s="93"/>
      <c r="S162" s="28"/>
      <c r="T162"/>
      <c r="U162"/>
      <c r="V162"/>
      <c r="W162"/>
      <c r="X162"/>
      <c r="Y162"/>
    </row>
    <row r="163" spans="2:25" s="16" customFormat="1" ht="15" customHeight="1">
      <c r="B163" s="96"/>
      <c r="C163" s="96"/>
      <c r="D163" s="96"/>
      <c r="E163" s="40"/>
      <c r="F163" s="29"/>
      <c r="G163" s="61"/>
      <c r="H163" s="61"/>
      <c r="I163" s="30"/>
      <c r="J163" s="30"/>
      <c r="K163" s="31"/>
      <c r="L163" s="68"/>
      <c r="M163" s="68"/>
      <c r="N163" s="32"/>
      <c r="O163" s="32"/>
      <c r="P163" s="32"/>
      <c r="Q163" s="32"/>
      <c r="R163" s="32"/>
      <c r="S163" s="28"/>
      <c r="T163"/>
      <c r="U163"/>
      <c r="V163"/>
      <c r="W163"/>
      <c r="X163"/>
      <c r="Y163"/>
    </row>
    <row r="164" spans="2:25" ht="15" customHeight="1">
      <c r="B164" s="96"/>
      <c r="C164" s="96"/>
      <c r="D164" s="121"/>
      <c r="E164" s="55"/>
      <c r="F164" s="99"/>
      <c r="G164" s="60"/>
      <c r="H164" s="60"/>
      <c r="I164" s="100"/>
      <c r="J164" s="100"/>
      <c r="K164" s="101"/>
      <c r="L164" s="102"/>
      <c r="M164" s="102"/>
      <c r="N164" s="103"/>
      <c r="O164" s="103"/>
      <c r="P164" s="103"/>
      <c r="Q164" s="103"/>
      <c r="R164" s="122"/>
      <c r="S164" s="28"/>
      <c r="T164"/>
      <c r="U164"/>
      <c r="V164"/>
      <c r="W164"/>
      <c r="X164"/>
      <c r="Y164"/>
    </row>
    <row r="165" spans="2:25" ht="15" customHeight="1">
      <c r="B165" s="96"/>
      <c r="C165" s="96"/>
      <c r="D165" s="53"/>
      <c r="E165" s="356" t="s">
        <v>36</v>
      </c>
      <c r="F165" s="356"/>
      <c r="G165" s="356"/>
      <c r="H165" s="356"/>
      <c r="I165" s="356"/>
      <c r="J165" s="356"/>
      <c r="K165" s="356"/>
      <c r="L165" s="74"/>
      <c r="M165" s="74"/>
      <c r="N165" s="357" t="s">
        <v>37</v>
      </c>
      <c r="O165" s="357"/>
      <c r="P165" s="357"/>
      <c r="Q165" s="357"/>
      <c r="R165" s="123"/>
      <c r="S165" s="28"/>
      <c r="T165"/>
      <c r="U165"/>
      <c r="V165"/>
      <c r="W165"/>
      <c r="X165"/>
      <c r="Y165"/>
    </row>
    <row r="166" spans="2:25" s="222" customFormat="1" ht="15" customHeight="1">
      <c r="B166" s="223"/>
      <c r="C166" s="223"/>
      <c r="D166" s="224"/>
      <c r="E166" s="225" t="s">
        <v>33</v>
      </c>
      <c r="F166" s="226"/>
      <c r="G166" s="227" t="s">
        <v>34</v>
      </c>
      <c r="H166" s="227"/>
      <c r="I166" s="226" t="s">
        <v>0</v>
      </c>
      <c r="J166" s="226" t="s">
        <v>24</v>
      </c>
      <c r="K166" s="226" t="s">
        <v>26</v>
      </c>
      <c r="L166" s="228"/>
      <c r="M166" s="229"/>
      <c r="N166" s="226" t="s">
        <v>0</v>
      </c>
      <c r="O166" s="226" t="s">
        <v>24</v>
      </c>
      <c r="P166" s="226" t="s">
        <v>26</v>
      </c>
      <c r="Q166" s="226" t="s">
        <v>25</v>
      </c>
      <c r="R166" s="230"/>
      <c r="S166" s="231"/>
      <c r="T166"/>
      <c r="U166"/>
      <c r="V166"/>
      <c r="W166"/>
      <c r="X166"/>
      <c r="Y166"/>
    </row>
    <row r="167" spans="2:25" s="222" customFormat="1" ht="15" customHeight="1" thickBot="1">
      <c r="B167" s="223"/>
      <c r="C167" s="223"/>
      <c r="D167" s="224"/>
      <c r="E167" s="302"/>
      <c r="F167" s="303"/>
      <c r="G167" s="304"/>
      <c r="H167" s="304"/>
      <c r="I167" s="303"/>
      <c r="J167" s="303"/>
      <c r="K167" s="303"/>
      <c r="L167" s="228"/>
      <c r="M167" s="229"/>
      <c r="N167" s="303"/>
      <c r="O167" s="303"/>
      <c r="P167" s="303"/>
      <c r="Q167" s="303"/>
      <c r="R167" s="230"/>
      <c r="S167" s="231"/>
      <c r="T167"/>
      <c r="U167"/>
      <c r="V167"/>
      <c r="W167"/>
      <c r="X167"/>
      <c r="Y167"/>
    </row>
    <row r="168" spans="2:25" s="34" customFormat="1" ht="14.25" thickBot="1" thickTop="1">
      <c r="B168" s="151"/>
      <c r="C168" s="97" t="s">
        <v>2</v>
      </c>
      <c r="D168" s="277"/>
      <c r="E168" s="202" t="s">
        <v>401</v>
      </c>
      <c r="F168" s="37"/>
      <c r="G168" s="309" t="s">
        <v>179</v>
      </c>
      <c r="H168" s="309"/>
      <c r="I168" s="301">
        <v>1</v>
      </c>
      <c r="J168" s="11">
        <v>18</v>
      </c>
      <c r="K168" s="11">
        <f>I168*J168</f>
        <v>18</v>
      </c>
      <c r="L168" s="204">
        <v>2.14</v>
      </c>
      <c r="M168" s="204"/>
      <c r="N168" s="187"/>
      <c r="O168" s="154"/>
      <c r="P168" s="15">
        <f>N168*O168</f>
        <v>0</v>
      </c>
      <c r="Q168" s="188"/>
      <c r="R168" s="148"/>
      <c r="S168" s="32"/>
      <c r="T168"/>
      <c r="U168"/>
      <c r="V168"/>
      <c r="W168"/>
      <c r="X168"/>
      <c r="Y168"/>
    </row>
    <row r="169" spans="2:25" ht="23.25" thickTop="1">
      <c r="B169" s="96"/>
      <c r="C169" s="98"/>
      <c r="D169" s="125"/>
      <c r="E169" s="73"/>
      <c r="G169" s="307" t="s">
        <v>281</v>
      </c>
      <c r="H169" s="307"/>
      <c r="I169" s="301"/>
      <c r="J169" s="11"/>
      <c r="Q169" s="118"/>
      <c r="R169" s="123"/>
      <c r="S169" s="28"/>
      <c r="T169"/>
      <c r="U169"/>
      <c r="V169"/>
      <c r="W169"/>
      <c r="X169"/>
      <c r="Y169"/>
    </row>
    <row r="170" spans="2:25" ht="6.75" customHeight="1" thickBot="1">
      <c r="B170" s="96"/>
      <c r="C170" s="98"/>
      <c r="D170" s="125"/>
      <c r="E170" s="73"/>
      <c r="G170" s="308"/>
      <c r="H170" s="308"/>
      <c r="I170" s="301"/>
      <c r="J170" s="11"/>
      <c r="R170" s="123"/>
      <c r="S170" s="28"/>
      <c r="T170"/>
      <c r="U170"/>
      <c r="V170"/>
      <c r="W170"/>
      <c r="X170"/>
      <c r="Y170"/>
    </row>
    <row r="171" spans="2:25" s="34" customFormat="1" ht="14.25" thickBot="1" thickTop="1">
      <c r="B171" s="151"/>
      <c r="C171" s="97" t="s">
        <v>3</v>
      </c>
      <c r="D171" s="277"/>
      <c r="E171" s="202" t="s">
        <v>402</v>
      </c>
      <c r="F171" s="37"/>
      <c r="G171" s="309" t="s">
        <v>180</v>
      </c>
      <c r="H171" s="309"/>
      <c r="I171" s="301">
        <v>1</v>
      </c>
      <c r="J171" s="11">
        <v>18</v>
      </c>
      <c r="K171" s="11">
        <f>I171*J171</f>
        <v>18</v>
      </c>
      <c r="L171" s="204">
        <v>2.14</v>
      </c>
      <c r="M171" s="204"/>
      <c r="N171" s="187"/>
      <c r="O171" s="154"/>
      <c r="P171" s="15">
        <f>N171*O171</f>
        <v>0</v>
      </c>
      <c r="Q171" s="188"/>
      <c r="R171" s="148"/>
      <c r="S171" s="32"/>
      <c r="T171"/>
      <c r="U171"/>
      <c r="V171"/>
      <c r="W171"/>
      <c r="X171"/>
      <c r="Y171"/>
    </row>
    <row r="172" spans="2:25" ht="23.25" thickTop="1">
      <c r="B172" s="96"/>
      <c r="C172" s="98"/>
      <c r="D172" s="125"/>
      <c r="E172" s="73"/>
      <c r="G172" s="307" t="s">
        <v>282</v>
      </c>
      <c r="H172" s="307"/>
      <c r="I172" s="301"/>
      <c r="J172" s="11"/>
      <c r="Q172" s="118"/>
      <c r="R172" s="123"/>
      <c r="S172" s="28"/>
      <c r="T172"/>
      <c r="U172"/>
      <c r="V172"/>
      <c r="W172"/>
      <c r="X172"/>
      <c r="Y172"/>
    </row>
    <row r="173" spans="2:19" ht="6.75" customHeight="1" thickBot="1">
      <c r="B173" s="96"/>
      <c r="C173" s="98"/>
      <c r="D173" s="125"/>
      <c r="E173" s="73"/>
      <c r="G173" s="308"/>
      <c r="H173" s="308"/>
      <c r="I173" s="301"/>
      <c r="J173" s="11"/>
      <c r="R173" s="123"/>
      <c r="S173" s="28"/>
    </row>
    <row r="174" spans="2:21" s="34" customFormat="1" ht="14.25" thickBot="1" thickTop="1">
      <c r="B174" s="151"/>
      <c r="C174" s="97" t="s">
        <v>4</v>
      </c>
      <c r="D174" s="277"/>
      <c r="E174" s="202" t="s">
        <v>403</v>
      </c>
      <c r="F174" s="37"/>
      <c r="G174" s="309" t="s">
        <v>214</v>
      </c>
      <c r="H174" s="309"/>
      <c r="I174" s="301">
        <v>1</v>
      </c>
      <c r="J174" s="11">
        <v>8</v>
      </c>
      <c r="K174" s="11">
        <f>I174*J174</f>
        <v>8</v>
      </c>
      <c r="L174" s="204">
        <v>2.14</v>
      </c>
      <c r="M174" s="204"/>
      <c r="N174" s="187"/>
      <c r="O174" s="154"/>
      <c r="P174" s="15">
        <f>N174*O174</f>
        <v>0</v>
      </c>
      <c r="Q174" s="188"/>
      <c r="R174" s="148"/>
      <c r="S174" s="32"/>
      <c r="T174" s="36"/>
      <c r="U174" s="36"/>
    </row>
    <row r="175" spans="2:19" ht="23.25" thickTop="1">
      <c r="B175" s="96"/>
      <c r="C175" s="98"/>
      <c r="D175" s="125"/>
      <c r="E175" s="73"/>
      <c r="G175" s="307" t="s">
        <v>293</v>
      </c>
      <c r="H175" s="307"/>
      <c r="I175" s="301"/>
      <c r="J175" s="11"/>
      <c r="Q175" s="118"/>
      <c r="R175" s="123"/>
      <c r="S175" s="28"/>
    </row>
    <row r="176" spans="2:19" ht="6.75" customHeight="1" thickBot="1">
      <c r="B176" s="96"/>
      <c r="C176" s="98"/>
      <c r="D176" s="125"/>
      <c r="E176" s="73"/>
      <c r="G176" s="308"/>
      <c r="H176" s="308"/>
      <c r="I176" s="301"/>
      <c r="J176" s="11"/>
      <c r="R176" s="123"/>
      <c r="S176" s="28"/>
    </row>
    <row r="177" spans="2:21" s="34" customFormat="1" ht="14.25" thickBot="1" thickTop="1">
      <c r="B177" s="151"/>
      <c r="C177" s="97" t="s">
        <v>5</v>
      </c>
      <c r="D177" s="277"/>
      <c r="E177" s="202" t="s">
        <v>404</v>
      </c>
      <c r="F177" s="37"/>
      <c r="G177" s="309" t="s">
        <v>177</v>
      </c>
      <c r="H177" s="309"/>
      <c r="I177" s="301">
        <v>1</v>
      </c>
      <c r="J177" s="11">
        <v>18</v>
      </c>
      <c r="K177" s="11">
        <f>I177*J177</f>
        <v>18</v>
      </c>
      <c r="L177" s="204">
        <v>2.14</v>
      </c>
      <c r="M177" s="204"/>
      <c r="N177" s="187"/>
      <c r="O177" s="154"/>
      <c r="P177" s="15">
        <f>N177*O177</f>
        <v>0</v>
      </c>
      <c r="Q177" s="188"/>
      <c r="R177" s="148"/>
      <c r="S177" s="32"/>
      <c r="T177" s="36"/>
      <c r="U177" s="36"/>
    </row>
    <row r="178" spans="2:19" ht="23.25" thickTop="1">
      <c r="B178" s="96"/>
      <c r="C178" s="98"/>
      <c r="D178" s="125"/>
      <c r="E178" s="73"/>
      <c r="G178" s="307" t="s">
        <v>283</v>
      </c>
      <c r="H178" s="307"/>
      <c r="I178" s="301"/>
      <c r="J178" s="11"/>
      <c r="Q178" s="118"/>
      <c r="R178" s="123"/>
      <c r="S178" s="28"/>
    </row>
    <row r="179" spans="2:19" ht="6.75" customHeight="1" thickBot="1">
      <c r="B179" s="96"/>
      <c r="C179" s="98"/>
      <c r="D179" s="125"/>
      <c r="E179" s="73"/>
      <c r="G179" s="308"/>
      <c r="H179" s="308"/>
      <c r="I179" s="301"/>
      <c r="J179" s="11"/>
      <c r="R179" s="123"/>
      <c r="S179" s="28"/>
    </row>
    <row r="180" spans="2:21" s="34" customFormat="1" ht="14.25" thickBot="1" thickTop="1">
      <c r="B180" s="151"/>
      <c r="C180" s="97" t="s">
        <v>6</v>
      </c>
      <c r="D180" s="277"/>
      <c r="E180" s="202" t="s">
        <v>405</v>
      </c>
      <c r="F180" s="37"/>
      <c r="G180" s="309" t="s">
        <v>100</v>
      </c>
      <c r="H180" s="309"/>
      <c r="I180" s="301">
        <v>1</v>
      </c>
      <c r="J180" s="11">
        <v>60</v>
      </c>
      <c r="K180" s="11">
        <f>I180*J180</f>
        <v>60</v>
      </c>
      <c r="L180" s="204">
        <v>2.14</v>
      </c>
      <c r="M180" s="204"/>
      <c r="N180" s="187"/>
      <c r="O180" s="154"/>
      <c r="P180" s="15">
        <f>N180*O180</f>
        <v>0</v>
      </c>
      <c r="Q180" s="188"/>
      <c r="R180" s="148"/>
      <c r="S180" s="32"/>
      <c r="T180" s="36"/>
      <c r="U180" s="36"/>
    </row>
    <row r="181" spans="2:19" ht="34.5" thickTop="1">
      <c r="B181" s="96"/>
      <c r="C181" s="98"/>
      <c r="D181" s="125"/>
      <c r="E181" s="73"/>
      <c r="G181" s="317" t="s">
        <v>294</v>
      </c>
      <c r="H181" s="307"/>
      <c r="I181" s="301"/>
      <c r="J181" s="11"/>
      <c r="Q181" s="118"/>
      <c r="R181" s="123"/>
      <c r="S181" s="28"/>
    </row>
    <row r="182" spans="2:19" ht="6.75" customHeight="1" thickBot="1">
      <c r="B182" s="96"/>
      <c r="C182" s="98"/>
      <c r="D182" s="125"/>
      <c r="E182" s="73"/>
      <c r="G182" s="308"/>
      <c r="H182" s="308"/>
      <c r="I182" s="301"/>
      <c r="J182" s="11"/>
      <c r="R182" s="123"/>
      <c r="S182" s="28"/>
    </row>
    <row r="183" spans="2:21" s="34" customFormat="1" ht="14.25" thickBot="1" thickTop="1">
      <c r="B183" s="151"/>
      <c r="C183" s="97" t="s">
        <v>7</v>
      </c>
      <c r="D183" s="277"/>
      <c r="E183" s="202" t="s">
        <v>406</v>
      </c>
      <c r="F183" s="37"/>
      <c r="G183" s="309" t="s">
        <v>193</v>
      </c>
      <c r="H183" s="309"/>
      <c r="I183" s="301">
        <v>1</v>
      </c>
      <c r="J183" s="11">
        <v>150</v>
      </c>
      <c r="K183" s="11">
        <f>I183*J183</f>
        <v>150</v>
      </c>
      <c r="L183" s="204">
        <v>2.14</v>
      </c>
      <c r="M183" s="204"/>
      <c r="N183" s="187"/>
      <c r="O183" s="154"/>
      <c r="P183" s="15">
        <f>N183*O183</f>
        <v>0</v>
      </c>
      <c r="Q183" s="188"/>
      <c r="R183" s="148"/>
      <c r="S183" s="32"/>
      <c r="T183" s="36"/>
      <c r="U183" s="36"/>
    </row>
    <row r="184" spans="2:19" ht="34.5" thickTop="1">
      <c r="B184" s="96"/>
      <c r="C184" s="98"/>
      <c r="D184" s="125"/>
      <c r="E184" s="73"/>
      <c r="G184" s="317" t="s">
        <v>278</v>
      </c>
      <c r="H184" s="307"/>
      <c r="I184" s="301"/>
      <c r="J184" s="11"/>
      <c r="Q184" s="118"/>
      <c r="R184" s="123"/>
      <c r="S184" s="28"/>
    </row>
    <row r="185" spans="2:19" ht="6.75" customHeight="1" thickBot="1">
      <c r="B185" s="96"/>
      <c r="C185" s="98"/>
      <c r="D185" s="125"/>
      <c r="E185" s="73"/>
      <c r="G185" s="308"/>
      <c r="H185" s="308"/>
      <c r="I185" s="301"/>
      <c r="J185" s="11"/>
      <c r="R185" s="123"/>
      <c r="S185" s="28"/>
    </row>
    <row r="186" spans="2:21" s="34" customFormat="1" ht="14.25" thickBot="1" thickTop="1">
      <c r="B186" s="151"/>
      <c r="C186" s="97" t="s">
        <v>8</v>
      </c>
      <c r="D186" s="277"/>
      <c r="E186" s="202" t="s">
        <v>407</v>
      </c>
      <c r="F186" s="37"/>
      <c r="G186" s="309" t="s">
        <v>191</v>
      </c>
      <c r="H186" s="309"/>
      <c r="I186" s="301">
        <v>1</v>
      </c>
      <c r="J186" s="11">
        <v>40</v>
      </c>
      <c r="K186" s="11">
        <f>I186*J186</f>
        <v>40</v>
      </c>
      <c r="L186" s="204">
        <v>2.14</v>
      </c>
      <c r="M186" s="204"/>
      <c r="N186" s="187"/>
      <c r="O186" s="154"/>
      <c r="P186" s="15">
        <f>N186*O186</f>
        <v>0</v>
      </c>
      <c r="Q186" s="188"/>
      <c r="R186" s="148"/>
      <c r="S186" s="32"/>
      <c r="T186" s="36"/>
      <c r="U186" s="36"/>
    </row>
    <row r="187" spans="2:19" ht="34.5" thickTop="1">
      <c r="B187" s="96"/>
      <c r="C187" s="98"/>
      <c r="D187" s="125"/>
      <c r="E187" s="73"/>
      <c r="G187" s="317" t="s">
        <v>279</v>
      </c>
      <c r="H187" s="307"/>
      <c r="I187" s="301"/>
      <c r="J187" s="11"/>
      <c r="Q187" s="118"/>
      <c r="R187" s="123"/>
      <c r="S187" s="28"/>
    </row>
    <row r="188" spans="2:19" ht="6.75" customHeight="1" thickBot="1">
      <c r="B188" s="96"/>
      <c r="C188" s="98"/>
      <c r="D188" s="125"/>
      <c r="E188" s="73"/>
      <c r="G188" s="308"/>
      <c r="H188" s="308"/>
      <c r="I188" s="301"/>
      <c r="J188" s="11"/>
      <c r="R188" s="123"/>
      <c r="S188" s="28"/>
    </row>
    <row r="189" spans="2:21" s="34" customFormat="1" ht="14.25" thickBot="1" thickTop="1">
      <c r="B189" s="151"/>
      <c r="C189" s="97" t="s">
        <v>9</v>
      </c>
      <c r="D189" s="277"/>
      <c r="E189" s="202" t="s">
        <v>408</v>
      </c>
      <c r="F189" s="37"/>
      <c r="G189" s="309" t="s">
        <v>235</v>
      </c>
      <c r="H189" s="309"/>
      <c r="I189" s="301">
        <v>1</v>
      </c>
      <c r="J189" s="11">
        <v>40</v>
      </c>
      <c r="K189" s="11">
        <f>I189*J189</f>
        <v>40</v>
      </c>
      <c r="L189" s="204">
        <v>2.14</v>
      </c>
      <c r="M189" s="204"/>
      <c r="N189" s="187"/>
      <c r="O189" s="154"/>
      <c r="P189" s="15">
        <f>N189*O189</f>
        <v>0</v>
      </c>
      <c r="Q189" s="188"/>
      <c r="R189" s="148"/>
      <c r="S189" s="32"/>
      <c r="T189" s="36"/>
      <c r="U189" s="36"/>
    </row>
    <row r="190" spans="2:19" ht="23.25" thickTop="1">
      <c r="B190" s="96"/>
      <c r="C190" s="98"/>
      <c r="D190" s="125"/>
      <c r="E190" s="73"/>
      <c r="G190" s="320" t="s">
        <v>296</v>
      </c>
      <c r="H190" s="307"/>
      <c r="I190" s="301"/>
      <c r="J190" s="11"/>
      <c r="Q190" s="118"/>
      <c r="R190" s="123"/>
      <c r="S190" s="28"/>
    </row>
    <row r="191" spans="2:19" ht="6.75" customHeight="1" thickBot="1">
      <c r="B191" s="96"/>
      <c r="C191" s="98"/>
      <c r="D191" s="125"/>
      <c r="E191" s="73"/>
      <c r="G191" s="308"/>
      <c r="H191" s="308"/>
      <c r="I191" s="301"/>
      <c r="J191" s="11"/>
      <c r="R191" s="123"/>
      <c r="S191" s="28"/>
    </row>
    <row r="192" spans="2:21" s="34" customFormat="1" ht="14.25" thickBot="1" thickTop="1">
      <c r="B192" s="151"/>
      <c r="C192" s="98" t="s">
        <v>10</v>
      </c>
      <c r="D192" s="277"/>
      <c r="E192" s="202" t="s">
        <v>409</v>
      </c>
      <c r="F192" s="37"/>
      <c r="G192" s="309" t="s">
        <v>96</v>
      </c>
      <c r="H192" s="309"/>
      <c r="I192" s="301">
        <v>1</v>
      </c>
      <c r="J192" s="11">
        <v>60</v>
      </c>
      <c r="K192" s="11">
        <f>I192*J192</f>
        <v>60</v>
      </c>
      <c r="L192" s="204">
        <v>2.14</v>
      </c>
      <c r="M192" s="204"/>
      <c r="N192" s="187"/>
      <c r="O192" s="154"/>
      <c r="P192" s="15">
        <f>N192*O192</f>
        <v>0</v>
      </c>
      <c r="Q192" s="188"/>
      <c r="R192" s="148"/>
      <c r="S192" s="32"/>
      <c r="T192" s="36"/>
      <c r="U192" s="36"/>
    </row>
    <row r="193" spans="2:19" ht="68.25" thickTop="1">
      <c r="B193" s="96"/>
      <c r="C193" s="98"/>
      <c r="D193" s="125"/>
      <c r="E193" s="73"/>
      <c r="G193" s="307" t="s">
        <v>297</v>
      </c>
      <c r="H193" s="307"/>
      <c r="I193" s="301"/>
      <c r="J193" s="11"/>
      <c r="Q193" s="118"/>
      <c r="R193" s="123"/>
      <c r="S193" s="28"/>
    </row>
    <row r="194" spans="2:19" ht="6.75" customHeight="1" thickBot="1">
      <c r="B194" s="96"/>
      <c r="C194" s="97"/>
      <c r="D194" s="125"/>
      <c r="E194" s="73"/>
      <c r="G194" s="308"/>
      <c r="H194" s="308"/>
      <c r="I194" s="301"/>
      <c r="J194" s="11"/>
      <c r="R194" s="123"/>
      <c r="S194" s="28"/>
    </row>
    <row r="195" spans="2:21" s="34" customFormat="1" ht="14.25" thickBot="1" thickTop="1">
      <c r="B195" s="151"/>
      <c r="C195" s="98" t="s">
        <v>11</v>
      </c>
      <c r="D195" s="277"/>
      <c r="E195" s="202" t="s">
        <v>410</v>
      </c>
      <c r="F195" s="37"/>
      <c r="G195" s="309" t="s">
        <v>102</v>
      </c>
      <c r="H195" s="309"/>
      <c r="I195" s="301">
        <v>1</v>
      </c>
      <c r="J195" s="11">
        <v>70</v>
      </c>
      <c r="K195" s="11">
        <f>I195*J195</f>
        <v>70</v>
      </c>
      <c r="L195" s="204">
        <v>2.14</v>
      </c>
      <c r="M195" s="204"/>
      <c r="N195" s="187"/>
      <c r="O195" s="154"/>
      <c r="P195" s="15">
        <f>N195*O195</f>
        <v>0</v>
      </c>
      <c r="Q195" s="188"/>
      <c r="R195" s="148"/>
      <c r="S195" s="32"/>
      <c r="T195" s="36"/>
      <c r="U195" s="36"/>
    </row>
    <row r="196" spans="2:19" ht="23.25" thickTop="1">
      <c r="B196" s="96"/>
      <c r="C196" s="98"/>
      <c r="D196" s="125"/>
      <c r="E196" s="73"/>
      <c r="G196" s="325" t="s">
        <v>103</v>
      </c>
      <c r="H196" s="307"/>
      <c r="I196" s="301"/>
      <c r="J196" s="11"/>
      <c r="Q196" s="118"/>
      <c r="R196" s="123"/>
      <c r="S196" s="28"/>
    </row>
    <row r="197" spans="2:19" ht="6.75" customHeight="1" thickBot="1">
      <c r="B197" s="96"/>
      <c r="C197" s="97"/>
      <c r="D197" s="125"/>
      <c r="E197" s="73"/>
      <c r="G197" s="308"/>
      <c r="H197" s="308"/>
      <c r="I197" s="301"/>
      <c r="J197" s="11"/>
      <c r="R197" s="123"/>
      <c r="S197" s="28"/>
    </row>
    <row r="198" spans="2:21" s="34" customFormat="1" ht="14.25" thickBot="1" thickTop="1">
      <c r="B198" s="151"/>
      <c r="C198" s="98" t="s">
        <v>12</v>
      </c>
      <c r="D198" s="277"/>
      <c r="E198" s="202" t="s">
        <v>411</v>
      </c>
      <c r="F198" s="37"/>
      <c r="G198" s="309" t="s">
        <v>185</v>
      </c>
      <c r="H198" s="309"/>
      <c r="I198" s="301">
        <v>1</v>
      </c>
      <c r="J198" s="11">
        <v>40</v>
      </c>
      <c r="K198" s="11">
        <f>I198*J198</f>
        <v>40</v>
      </c>
      <c r="L198" s="204">
        <v>2.14</v>
      </c>
      <c r="M198" s="204"/>
      <c r="N198" s="187"/>
      <c r="O198" s="154"/>
      <c r="P198" s="15">
        <f>N198*O198</f>
        <v>0</v>
      </c>
      <c r="Q198" s="188"/>
      <c r="R198" s="148"/>
      <c r="S198" s="32"/>
      <c r="T198" s="36"/>
      <c r="U198" s="36"/>
    </row>
    <row r="199" spans="2:19" ht="34.5" thickTop="1">
      <c r="B199" s="96"/>
      <c r="C199" s="98"/>
      <c r="D199" s="125"/>
      <c r="E199" s="73"/>
      <c r="G199" s="307" t="s">
        <v>253</v>
      </c>
      <c r="H199" s="307"/>
      <c r="I199" s="301"/>
      <c r="J199" s="11"/>
      <c r="Q199" s="118"/>
      <c r="R199" s="123"/>
      <c r="S199" s="28"/>
    </row>
    <row r="200" spans="2:19" ht="6.75" customHeight="1" thickBot="1">
      <c r="B200" s="96"/>
      <c r="C200" s="97"/>
      <c r="D200" s="125"/>
      <c r="E200" s="73"/>
      <c r="G200" s="308"/>
      <c r="H200" s="308"/>
      <c r="I200" s="301"/>
      <c r="J200" s="11"/>
      <c r="R200" s="123"/>
      <c r="S200" s="28"/>
    </row>
    <row r="201" spans="2:21" s="34" customFormat="1" ht="14.25" thickBot="1" thickTop="1">
      <c r="B201" s="151"/>
      <c r="C201" s="98" t="s">
        <v>13</v>
      </c>
      <c r="D201" s="277"/>
      <c r="E201" s="202" t="s">
        <v>412</v>
      </c>
      <c r="F201" s="37"/>
      <c r="G201" s="309" t="s">
        <v>157</v>
      </c>
      <c r="H201" s="312"/>
      <c r="I201" s="301">
        <v>1</v>
      </c>
      <c r="J201" s="11">
        <v>30</v>
      </c>
      <c r="K201" s="11">
        <f>I201*J201</f>
        <v>30</v>
      </c>
      <c r="L201" s="204">
        <v>2.14</v>
      </c>
      <c r="M201" s="204"/>
      <c r="N201" s="187"/>
      <c r="O201" s="154"/>
      <c r="P201" s="15">
        <f>N201*O201</f>
        <v>0</v>
      </c>
      <c r="Q201" s="188"/>
      <c r="R201" s="148"/>
      <c r="S201" s="32"/>
      <c r="T201" s="36"/>
      <c r="U201" s="36"/>
    </row>
    <row r="202" spans="2:19" ht="34.5" thickTop="1">
      <c r="B202" s="96"/>
      <c r="C202" s="97"/>
      <c r="D202" s="125"/>
      <c r="E202" s="73"/>
      <c r="G202" s="318" t="s">
        <v>224</v>
      </c>
      <c r="H202" s="310"/>
      <c r="I202" s="117"/>
      <c r="J202" s="11"/>
      <c r="Q202" s="118"/>
      <c r="R202" s="123"/>
      <c r="S202" s="28"/>
    </row>
    <row r="203" spans="2:19" ht="6.75" customHeight="1">
      <c r="B203" s="96"/>
      <c r="C203" s="98"/>
      <c r="D203" s="125"/>
      <c r="E203" s="73"/>
      <c r="G203" s="311"/>
      <c r="H203" s="311"/>
      <c r="I203" s="117"/>
      <c r="J203" s="11"/>
      <c r="R203" s="123"/>
      <c r="S203" s="28"/>
    </row>
    <row r="204" spans="2:19" ht="12.75">
      <c r="B204" s="96"/>
      <c r="C204" s="97"/>
      <c r="D204" s="126"/>
      <c r="E204" s="54"/>
      <c r="F204" s="43"/>
      <c r="G204" s="104"/>
      <c r="H204" s="104"/>
      <c r="I204" s="44"/>
      <c r="J204" s="45"/>
      <c r="K204" s="45"/>
      <c r="L204" s="71"/>
      <c r="M204" s="71"/>
      <c r="N204" s="46"/>
      <c r="O204" s="46"/>
      <c r="P204" s="46"/>
      <c r="Q204" s="46"/>
      <c r="R204" s="127"/>
      <c r="S204" s="28"/>
    </row>
    <row r="205" spans="2:19" ht="13.5" customHeight="1">
      <c r="B205" s="96"/>
      <c r="C205" s="98"/>
      <c r="D205" s="98"/>
      <c r="E205" s="40"/>
      <c r="F205" s="25"/>
      <c r="G205" s="63"/>
      <c r="H205" s="63"/>
      <c r="I205" s="26"/>
      <c r="J205" s="39"/>
      <c r="K205" s="39"/>
      <c r="L205" s="105"/>
      <c r="M205" s="105"/>
      <c r="N205" s="28"/>
      <c r="O205" s="28"/>
      <c r="P205" s="28"/>
      <c r="Q205" s="28"/>
      <c r="R205" s="28"/>
      <c r="S205" s="28"/>
    </row>
    <row r="206" spans="3:4" ht="15" customHeight="1">
      <c r="C206" s="7"/>
      <c r="D206" s="7"/>
    </row>
    <row r="207" spans="2:21" s="16" customFormat="1" ht="15" customHeight="1">
      <c r="B207" s="96"/>
      <c r="C207" s="40"/>
      <c r="D207" s="40"/>
      <c r="E207" s="40"/>
      <c r="F207" s="25"/>
      <c r="G207" s="61"/>
      <c r="H207" s="61"/>
      <c r="I207" s="26"/>
      <c r="J207" s="26"/>
      <c r="K207" s="27"/>
      <c r="L207" s="67"/>
      <c r="M207" s="67"/>
      <c r="N207" s="28"/>
      <c r="O207" s="28"/>
      <c r="P207" s="28"/>
      <c r="Q207" s="28"/>
      <c r="R207" s="28"/>
      <c r="S207" s="28"/>
      <c r="T207" s="5"/>
      <c r="U207" s="5"/>
    </row>
    <row r="208" spans="2:21" s="16" customFormat="1" ht="27.75">
      <c r="B208" s="96"/>
      <c r="C208" s="96"/>
      <c r="D208" s="96"/>
      <c r="E208" s="134" t="s">
        <v>23</v>
      </c>
      <c r="F208" s="25"/>
      <c r="G208" s="362" t="s">
        <v>262</v>
      </c>
      <c r="H208" s="362"/>
      <c r="I208" s="362"/>
      <c r="J208" s="362"/>
      <c r="K208" s="362"/>
      <c r="L208" s="362"/>
      <c r="M208" s="362"/>
      <c r="N208" s="362"/>
      <c r="O208" s="362"/>
      <c r="P208" s="362"/>
      <c r="Q208" s="362"/>
      <c r="R208" s="93"/>
      <c r="S208" s="28"/>
      <c r="T208" s="5"/>
      <c r="U208" s="5"/>
    </row>
    <row r="209" spans="2:21" s="16" customFormat="1" ht="15" customHeight="1">
      <c r="B209" s="96"/>
      <c r="C209" s="96"/>
      <c r="D209" s="96"/>
      <c r="E209" s="40"/>
      <c r="F209" s="29"/>
      <c r="G209" s="61"/>
      <c r="H209" s="61"/>
      <c r="I209" s="30"/>
      <c r="J209" s="30"/>
      <c r="K209" s="31"/>
      <c r="L209" s="68"/>
      <c r="M209" s="68"/>
      <c r="N209" s="32"/>
      <c r="O209" s="32"/>
      <c r="P209" s="32"/>
      <c r="Q209" s="32"/>
      <c r="R209" s="32"/>
      <c r="S209" s="28"/>
      <c r="T209" s="5"/>
      <c r="U209" s="5"/>
    </row>
    <row r="210" spans="2:19" ht="15" customHeight="1">
      <c r="B210" s="96"/>
      <c r="C210" s="96"/>
      <c r="D210" s="121"/>
      <c r="E210" s="55"/>
      <c r="F210" s="99"/>
      <c r="G210" s="60"/>
      <c r="H210" s="60"/>
      <c r="I210" s="100"/>
      <c r="J210" s="100"/>
      <c r="K210" s="101"/>
      <c r="L210" s="102"/>
      <c r="M210" s="102"/>
      <c r="N210" s="103"/>
      <c r="O210" s="103"/>
      <c r="P210" s="103"/>
      <c r="Q210" s="103"/>
      <c r="R210" s="122"/>
      <c r="S210" s="28"/>
    </row>
    <row r="211" spans="2:19" ht="15" customHeight="1">
      <c r="B211" s="96"/>
      <c r="C211" s="96"/>
      <c r="D211" s="53"/>
      <c r="E211" s="356" t="s">
        <v>36</v>
      </c>
      <c r="F211" s="356"/>
      <c r="G211" s="356"/>
      <c r="H211" s="356"/>
      <c r="I211" s="356"/>
      <c r="J211" s="356"/>
      <c r="K211" s="356"/>
      <c r="L211" s="74"/>
      <c r="M211" s="74"/>
      <c r="N211" s="357" t="s">
        <v>37</v>
      </c>
      <c r="O211" s="357"/>
      <c r="P211" s="357"/>
      <c r="Q211" s="357"/>
      <c r="R211" s="123"/>
      <c r="S211" s="28"/>
    </row>
    <row r="212" spans="2:21" s="222" customFormat="1" ht="15" customHeight="1">
      <c r="B212" s="223"/>
      <c r="C212" s="223"/>
      <c r="D212" s="224"/>
      <c r="E212" s="225" t="s">
        <v>33</v>
      </c>
      <c r="F212" s="226"/>
      <c r="G212" s="227" t="s">
        <v>34</v>
      </c>
      <c r="H212" s="227"/>
      <c r="I212" s="226" t="s">
        <v>0</v>
      </c>
      <c r="J212" s="226" t="s">
        <v>24</v>
      </c>
      <c r="K212" s="226" t="s">
        <v>26</v>
      </c>
      <c r="L212" s="228"/>
      <c r="M212" s="229"/>
      <c r="N212" s="226" t="s">
        <v>0</v>
      </c>
      <c r="O212" s="226" t="s">
        <v>24</v>
      </c>
      <c r="P212" s="226" t="s">
        <v>26</v>
      </c>
      <c r="Q212" s="226" t="s">
        <v>25</v>
      </c>
      <c r="R212" s="230"/>
      <c r="S212" s="231"/>
      <c r="T212" s="232"/>
      <c r="U212" s="232"/>
    </row>
    <row r="213" spans="2:20" s="16" customFormat="1" ht="15" customHeight="1" thickBot="1">
      <c r="B213" s="96"/>
      <c r="C213" s="96"/>
      <c r="D213" s="53"/>
      <c r="E213"/>
      <c r="F213" s="18"/>
      <c r="G213" s="62"/>
      <c r="H213" s="62"/>
      <c r="I213" s="17"/>
      <c r="J213" s="17"/>
      <c r="K213" s="19"/>
      <c r="L213" s="69"/>
      <c r="M213" s="69"/>
      <c r="N213" s="20"/>
      <c r="O213" s="20"/>
      <c r="P213" s="20"/>
      <c r="Q213" s="20"/>
      <c r="R213" s="123"/>
      <c r="S213" s="28"/>
      <c r="T213" s="5"/>
    </row>
    <row r="214" spans="2:21" s="34" customFormat="1" ht="14.25" thickBot="1" thickTop="1">
      <c r="B214" s="151"/>
      <c r="C214" s="97" t="s">
        <v>2</v>
      </c>
      <c r="D214" s="277"/>
      <c r="E214" s="202" t="s">
        <v>413</v>
      </c>
      <c r="F214" s="37"/>
      <c r="G214" s="309" t="s">
        <v>101</v>
      </c>
      <c r="H214" s="309"/>
      <c r="I214" s="301">
        <v>1</v>
      </c>
      <c r="J214" s="11">
        <v>60</v>
      </c>
      <c r="K214" s="11">
        <f>I214*J214</f>
        <v>60</v>
      </c>
      <c r="L214" s="204">
        <v>2.14</v>
      </c>
      <c r="M214" s="204"/>
      <c r="N214" s="187"/>
      <c r="O214" s="154"/>
      <c r="P214" s="15">
        <f>N214*O214</f>
        <v>0</v>
      </c>
      <c r="Q214" s="188"/>
      <c r="R214" s="148"/>
      <c r="S214" s="32"/>
      <c r="T214" s="36"/>
      <c r="U214" s="36"/>
    </row>
    <row r="215" spans="2:19" ht="13.5" thickTop="1">
      <c r="B215" s="96"/>
      <c r="C215" s="98"/>
      <c r="D215" s="125"/>
      <c r="E215" s="73"/>
      <c r="G215" s="326" t="s">
        <v>254</v>
      </c>
      <c r="H215" s="307"/>
      <c r="I215" s="301"/>
      <c r="J215" s="11"/>
      <c r="Q215" s="118"/>
      <c r="R215" s="123"/>
      <c r="S215" s="28"/>
    </row>
    <row r="216" spans="2:19" ht="6.75" customHeight="1" thickBot="1">
      <c r="B216" s="96"/>
      <c r="C216" s="98"/>
      <c r="D216" s="125"/>
      <c r="E216" s="73"/>
      <c r="G216" s="308"/>
      <c r="H216" s="308"/>
      <c r="I216" s="301"/>
      <c r="J216" s="11"/>
      <c r="R216" s="123"/>
      <c r="S216" s="28"/>
    </row>
    <row r="217" spans="2:21" s="23" customFormat="1" ht="14.25" thickBot="1" thickTop="1">
      <c r="B217" s="63"/>
      <c r="C217" s="97" t="s">
        <v>3</v>
      </c>
      <c r="D217" s="124"/>
      <c r="E217" s="202" t="s">
        <v>414</v>
      </c>
      <c r="F217" s="21"/>
      <c r="G217" s="42" t="s">
        <v>104</v>
      </c>
      <c r="H217" s="42"/>
      <c r="I217" s="117">
        <v>1</v>
      </c>
      <c r="J217" s="92">
        <v>1000</v>
      </c>
      <c r="K217" s="92">
        <f>I217*J217</f>
        <v>1000</v>
      </c>
      <c r="L217" s="70"/>
      <c r="M217" s="70"/>
      <c r="N217" s="187"/>
      <c r="O217" s="154"/>
      <c r="P217" s="15">
        <f>N217*O217</f>
        <v>0</v>
      </c>
      <c r="Q217" s="188"/>
      <c r="R217" s="123"/>
      <c r="S217" s="106"/>
      <c r="T217" s="6"/>
      <c r="U217" s="5"/>
    </row>
    <row r="218" spans="2:19" ht="13.5" thickTop="1">
      <c r="B218" s="96"/>
      <c r="C218" s="98"/>
      <c r="D218" s="125"/>
      <c r="E218" s="73"/>
      <c r="G218" s="8" t="s">
        <v>223</v>
      </c>
      <c r="H218" s="8"/>
      <c r="I218" s="117"/>
      <c r="J218" s="92"/>
      <c r="K218" s="92"/>
      <c r="R218" s="123"/>
      <c r="S218" s="28"/>
    </row>
    <row r="219" spans="2:19" ht="6.75" customHeight="1" thickBot="1">
      <c r="B219" s="96"/>
      <c r="C219" s="98"/>
      <c r="D219" s="125"/>
      <c r="E219" s="73"/>
      <c r="I219" s="117"/>
      <c r="J219" s="92"/>
      <c r="K219" s="92"/>
      <c r="R219" s="123"/>
      <c r="S219" s="28"/>
    </row>
    <row r="220" spans="2:21" s="23" customFormat="1" ht="14.25" thickBot="1" thickTop="1">
      <c r="B220" s="63"/>
      <c r="C220" s="97" t="s">
        <v>4</v>
      </c>
      <c r="D220" s="124"/>
      <c r="E220" s="202" t="s">
        <v>415</v>
      </c>
      <c r="F220" s="21"/>
      <c r="G220" s="42" t="s">
        <v>236</v>
      </c>
      <c r="H220" s="42"/>
      <c r="I220" s="117">
        <v>1</v>
      </c>
      <c r="J220" s="92">
        <v>50</v>
      </c>
      <c r="K220" s="92">
        <f>I220*J220</f>
        <v>50</v>
      </c>
      <c r="L220" s="70"/>
      <c r="M220" s="70"/>
      <c r="N220" s="187"/>
      <c r="O220" s="154"/>
      <c r="P220" s="15">
        <f>N220*O220</f>
        <v>0</v>
      </c>
      <c r="Q220" s="188"/>
      <c r="R220" s="123"/>
      <c r="S220" s="106"/>
      <c r="T220" s="6"/>
      <c r="U220" s="5"/>
    </row>
    <row r="221" spans="2:19" ht="23.25" thickTop="1">
      <c r="B221" s="96"/>
      <c r="C221" s="98"/>
      <c r="D221" s="125"/>
      <c r="E221" s="73"/>
      <c r="G221" s="8" t="s">
        <v>328</v>
      </c>
      <c r="H221" s="8"/>
      <c r="I221" s="117"/>
      <c r="J221" s="92"/>
      <c r="K221" s="92"/>
      <c r="R221" s="123"/>
      <c r="S221" s="28"/>
    </row>
    <row r="222" spans="2:19" ht="6.75" customHeight="1" thickBot="1">
      <c r="B222" s="96"/>
      <c r="C222" s="98"/>
      <c r="D222" s="125"/>
      <c r="E222" s="73"/>
      <c r="I222" s="117"/>
      <c r="J222" s="92"/>
      <c r="K222" s="92"/>
      <c r="R222" s="123"/>
      <c r="S222" s="28"/>
    </row>
    <row r="223" spans="2:21" s="23" customFormat="1" ht="14.25" thickBot="1" thickTop="1">
      <c r="B223" s="63"/>
      <c r="C223" s="97" t="s">
        <v>5</v>
      </c>
      <c r="D223" s="124"/>
      <c r="E223" s="202" t="s">
        <v>416</v>
      </c>
      <c r="F223" s="21"/>
      <c r="G223" s="42" t="s">
        <v>175</v>
      </c>
      <c r="H223" s="42"/>
      <c r="I223" s="117">
        <v>1</v>
      </c>
      <c r="J223" s="92">
        <v>15</v>
      </c>
      <c r="K223" s="92">
        <f>I223*J223</f>
        <v>15</v>
      </c>
      <c r="L223" s="70"/>
      <c r="M223" s="70"/>
      <c r="N223" s="187"/>
      <c r="O223" s="154"/>
      <c r="P223" s="15">
        <f>N223*O223</f>
        <v>0</v>
      </c>
      <c r="Q223" s="188"/>
      <c r="R223" s="123"/>
      <c r="S223" s="106"/>
      <c r="T223" s="6"/>
      <c r="U223" s="5"/>
    </row>
    <row r="224" spans="2:19" ht="13.5" thickTop="1">
      <c r="B224" s="96"/>
      <c r="C224" s="98"/>
      <c r="D224" s="125"/>
      <c r="E224" s="73"/>
      <c r="G224" s="8" t="s">
        <v>295</v>
      </c>
      <c r="H224" s="8"/>
      <c r="I224" s="117"/>
      <c r="J224" s="92"/>
      <c r="K224" s="92"/>
      <c r="R224" s="123"/>
      <c r="S224" s="28"/>
    </row>
    <row r="225" spans="2:19" ht="6.75" customHeight="1" thickBot="1">
      <c r="B225" s="96"/>
      <c r="C225" s="98"/>
      <c r="D225" s="125"/>
      <c r="E225" s="73"/>
      <c r="I225" s="117"/>
      <c r="J225" s="92"/>
      <c r="K225" s="92"/>
      <c r="R225" s="123"/>
      <c r="S225" s="28"/>
    </row>
    <row r="226" spans="2:21" s="23" customFormat="1" ht="14.25" thickBot="1" thickTop="1">
      <c r="B226" s="63"/>
      <c r="C226" s="97" t="s">
        <v>6</v>
      </c>
      <c r="D226" s="124"/>
      <c r="E226" s="202" t="s">
        <v>417</v>
      </c>
      <c r="F226" s="21"/>
      <c r="G226" s="42" t="s">
        <v>174</v>
      </c>
      <c r="H226" s="42"/>
      <c r="I226" s="117">
        <v>1</v>
      </c>
      <c r="J226" s="92">
        <v>300</v>
      </c>
      <c r="K226" s="92">
        <f>I226*J226</f>
        <v>300</v>
      </c>
      <c r="L226" s="70"/>
      <c r="M226" s="70"/>
      <c r="N226" s="187"/>
      <c r="O226" s="154"/>
      <c r="P226" s="15">
        <f>N226*O226</f>
        <v>0</v>
      </c>
      <c r="Q226" s="188"/>
      <c r="R226" s="123"/>
      <c r="S226" s="106"/>
      <c r="T226" s="6"/>
      <c r="U226" s="5"/>
    </row>
    <row r="227" spans="2:19" ht="34.5" thickTop="1">
      <c r="B227" s="96"/>
      <c r="C227" s="98"/>
      <c r="D227" s="125"/>
      <c r="E227" s="73"/>
      <c r="G227" s="8" t="s">
        <v>222</v>
      </c>
      <c r="H227" s="8"/>
      <c r="I227" s="117"/>
      <c r="J227" s="92"/>
      <c r="K227" s="92"/>
      <c r="R227" s="123"/>
      <c r="S227" s="28"/>
    </row>
    <row r="228" spans="2:19" ht="6.75" customHeight="1" thickBot="1">
      <c r="B228" s="96"/>
      <c r="C228" s="98"/>
      <c r="D228" s="125"/>
      <c r="E228" s="73"/>
      <c r="I228" s="117"/>
      <c r="J228" s="92"/>
      <c r="K228" s="92"/>
      <c r="R228" s="123"/>
      <c r="S228" s="28"/>
    </row>
    <row r="229" spans="2:21" s="23" customFormat="1" ht="14.25" thickBot="1" thickTop="1">
      <c r="B229" s="63"/>
      <c r="C229" s="97" t="s">
        <v>7</v>
      </c>
      <c r="D229" s="124"/>
      <c r="E229" s="202" t="s">
        <v>418</v>
      </c>
      <c r="F229" s="21"/>
      <c r="G229" s="42" t="s">
        <v>183</v>
      </c>
      <c r="H229" s="42"/>
      <c r="I229" s="117">
        <v>1</v>
      </c>
      <c r="J229" s="92">
        <v>50</v>
      </c>
      <c r="K229" s="92">
        <f>I229*J229</f>
        <v>50</v>
      </c>
      <c r="L229" s="70"/>
      <c r="M229" s="70"/>
      <c r="N229" s="187"/>
      <c r="O229" s="154"/>
      <c r="P229" s="15">
        <f>N229*O229</f>
        <v>0</v>
      </c>
      <c r="Q229" s="188"/>
      <c r="R229" s="123"/>
      <c r="S229" s="106"/>
      <c r="T229" s="6"/>
      <c r="U229" s="5"/>
    </row>
    <row r="230" spans="2:19" ht="23.25" thickTop="1">
      <c r="B230" s="96"/>
      <c r="C230" s="96"/>
      <c r="D230" s="125"/>
      <c r="E230" s="73"/>
      <c r="G230" s="298" t="s">
        <v>256</v>
      </c>
      <c r="H230" s="8"/>
      <c r="I230" s="117"/>
      <c r="J230" s="92"/>
      <c r="K230" s="92"/>
      <c r="R230" s="123"/>
      <c r="S230" s="28"/>
    </row>
    <row r="231" spans="2:19" ht="6.75" customHeight="1" thickBot="1">
      <c r="B231" s="96"/>
      <c r="C231" s="96"/>
      <c r="D231" s="125"/>
      <c r="E231" s="73"/>
      <c r="I231" s="117"/>
      <c r="J231" s="92"/>
      <c r="K231" s="92"/>
      <c r="R231" s="123"/>
      <c r="S231" s="28"/>
    </row>
    <row r="232" spans="2:21" s="23" customFormat="1" ht="14.25" thickBot="1" thickTop="1">
      <c r="B232" s="63"/>
      <c r="C232" s="97" t="s">
        <v>8</v>
      </c>
      <c r="D232" s="124"/>
      <c r="E232" s="202" t="s">
        <v>419</v>
      </c>
      <c r="F232" s="21"/>
      <c r="G232" s="42" t="s">
        <v>182</v>
      </c>
      <c r="H232" s="42"/>
      <c r="I232" s="117">
        <v>1</v>
      </c>
      <c r="J232" s="92">
        <v>20</v>
      </c>
      <c r="K232" s="92">
        <f>I232*J232</f>
        <v>20</v>
      </c>
      <c r="L232" s="70"/>
      <c r="M232" s="70"/>
      <c r="N232" s="187"/>
      <c r="O232" s="154"/>
      <c r="P232" s="15">
        <f>N232*O232</f>
        <v>0</v>
      </c>
      <c r="Q232" s="188"/>
      <c r="R232" s="123"/>
      <c r="S232" s="106"/>
      <c r="T232" s="6"/>
      <c r="U232" s="5"/>
    </row>
    <row r="233" spans="2:19" ht="13.5" thickTop="1">
      <c r="B233" s="96"/>
      <c r="C233" s="96"/>
      <c r="D233" s="125"/>
      <c r="E233" s="73"/>
      <c r="G233" s="8" t="s">
        <v>227</v>
      </c>
      <c r="H233" s="8"/>
      <c r="I233" s="117"/>
      <c r="J233" s="92"/>
      <c r="K233" s="92"/>
      <c r="R233" s="123"/>
      <c r="S233" s="28"/>
    </row>
    <row r="234" spans="2:19" ht="6.75" customHeight="1" thickBot="1">
      <c r="B234" s="96"/>
      <c r="C234" s="96"/>
      <c r="D234" s="125"/>
      <c r="E234" s="73"/>
      <c r="I234" s="117"/>
      <c r="J234" s="92"/>
      <c r="K234" s="92"/>
      <c r="R234" s="123"/>
      <c r="S234" s="28"/>
    </row>
    <row r="235" spans="2:21" s="23" customFormat="1" ht="14.25" thickBot="1" thickTop="1">
      <c r="B235" s="63"/>
      <c r="C235" s="97" t="s">
        <v>9</v>
      </c>
      <c r="D235" s="124"/>
      <c r="E235" s="202" t="s">
        <v>420</v>
      </c>
      <c r="F235" s="21"/>
      <c r="G235" s="42" t="s">
        <v>181</v>
      </c>
      <c r="H235" s="42"/>
      <c r="I235" s="117">
        <v>1</v>
      </c>
      <c r="J235" s="92">
        <v>20</v>
      </c>
      <c r="K235" s="92">
        <f>I235*J235</f>
        <v>20</v>
      </c>
      <c r="L235" s="70"/>
      <c r="M235" s="70"/>
      <c r="N235" s="187"/>
      <c r="O235" s="154"/>
      <c r="P235" s="15">
        <f>N235*O235</f>
        <v>0</v>
      </c>
      <c r="Q235" s="188"/>
      <c r="R235" s="123"/>
      <c r="S235" s="106"/>
      <c r="T235" s="6"/>
      <c r="U235" s="5"/>
    </row>
    <row r="236" spans="2:19" ht="13.5" thickTop="1">
      <c r="B236" s="96"/>
      <c r="C236" s="98"/>
      <c r="D236" s="125"/>
      <c r="E236" s="73"/>
      <c r="G236" s="8" t="s">
        <v>227</v>
      </c>
      <c r="H236" s="8"/>
      <c r="I236" s="117"/>
      <c r="J236" s="92"/>
      <c r="K236" s="92"/>
      <c r="R236" s="123"/>
      <c r="S236" s="28"/>
    </row>
    <row r="237" spans="2:19" ht="6.75" customHeight="1">
      <c r="B237" s="96"/>
      <c r="C237" s="98"/>
      <c r="D237" s="125"/>
      <c r="E237" s="73"/>
      <c r="I237" s="117"/>
      <c r="J237" s="92"/>
      <c r="K237" s="92"/>
      <c r="R237" s="123"/>
      <c r="S237" s="28"/>
    </row>
    <row r="238" spans="2:19" ht="12.75">
      <c r="B238" s="96"/>
      <c r="C238" s="97"/>
      <c r="D238" s="126"/>
      <c r="E238" s="54"/>
      <c r="F238" s="43"/>
      <c r="G238" s="104"/>
      <c r="H238" s="104"/>
      <c r="I238" s="44"/>
      <c r="J238" s="45"/>
      <c r="K238" s="45"/>
      <c r="L238" s="71"/>
      <c r="M238" s="71"/>
      <c r="N238" s="46"/>
      <c r="O238" s="46"/>
      <c r="P238" s="46"/>
      <c r="Q238" s="46"/>
      <c r="R238" s="127"/>
      <c r="S238" s="28"/>
    </row>
    <row r="239" spans="2:19" ht="13.5" customHeight="1">
      <c r="B239" s="96"/>
      <c r="C239" s="98"/>
      <c r="D239" s="98"/>
      <c r="E239" s="40"/>
      <c r="F239" s="25"/>
      <c r="G239" s="63"/>
      <c r="H239" s="63"/>
      <c r="I239" s="26"/>
      <c r="J239" s="39"/>
      <c r="K239" s="39"/>
      <c r="L239" s="105"/>
      <c r="M239" s="105"/>
      <c r="N239" s="28"/>
      <c r="O239" s="28"/>
      <c r="P239" s="28"/>
      <c r="Q239" s="28"/>
      <c r="R239" s="28"/>
      <c r="S239" s="28"/>
    </row>
    <row r="240" spans="3:4" ht="15" customHeight="1">
      <c r="C240" s="7"/>
      <c r="D240" s="7"/>
    </row>
    <row r="241" spans="2:21" s="16" customFormat="1" ht="15" customHeight="1">
      <c r="B241" s="96"/>
      <c r="C241" s="40"/>
      <c r="D241" s="40"/>
      <c r="E241" s="40"/>
      <c r="F241" s="25"/>
      <c r="G241" s="61"/>
      <c r="H241" s="61"/>
      <c r="I241" s="26"/>
      <c r="J241" s="26"/>
      <c r="K241" s="27"/>
      <c r="L241" s="67"/>
      <c r="M241" s="67"/>
      <c r="N241" s="28"/>
      <c r="O241" s="28"/>
      <c r="P241" s="28"/>
      <c r="Q241" s="28"/>
      <c r="R241" s="28"/>
      <c r="S241" s="28"/>
      <c r="T241" s="5"/>
      <c r="U241" s="5"/>
    </row>
    <row r="242" spans="2:21" s="16" customFormat="1" ht="27.75">
      <c r="B242" s="96"/>
      <c r="C242" s="96"/>
      <c r="D242" s="96"/>
      <c r="E242" s="134" t="s">
        <v>27</v>
      </c>
      <c r="F242" s="25"/>
      <c r="G242" s="362" t="s">
        <v>263</v>
      </c>
      <c r="H242" s="362"/>
      <c r="I242" s="362"/>
      <c r="J242" s="362"/>
      <c r="K242" s="362"/>
      <c r="L242" s="362"/>
      <c r="M242" s="362"/>
      <c r="N242" s="362"/>
      <c r="O242" s="362"/>
      <c r="P242" s="362"/>
      <c r="Q242" s="362"/>
      <c r="R242" s="93"/>
      <c r="S242" s="28"/>
      <c r="T242" s="5"/>
      <c r="U242" s="5"/>
    </row>
    <row r="243" spans="2:21" s="16" customFormat="1" ht="15" customHeight="1">
      <c r="B243" s="96"/>
      <c r="C243" s="96"/>
      <c r="D243" s="96"/>
      <c r="E243" s="40"/>
      <c r="F243" s="29"/>
      <c r="G243" s="61"/>
      <c r="H243" s="61"/>
      <c r="I243" s="30"/>
      <c r="J243" s="30"/>
      <c r="K243" s="31"/>
      <c r="L243" s="68"/>
      <c r="M243" s="68"/>
      <c r="N243" s="32"/>
      <c r="O243" s="32"/>
      <c r="P243" s="32"/>
      <c r="Q243" s="32"/>
      <c r="R243" s="32"/>
      <c r="S243" s="28"/>
      <c r="T243" s="5"/>
      <c r="U243" s="5"/>
    </row>
    <row r="244" spans="2:19" ht="15" customHeight="1">
      <c r="B244" s="96"/>
      <c r="C244" s="96"/>
      <c r="D244" s="121"/>
      <c r="E244" s="55"/>
      <c r="F244" s="99"/>
      <c r="G244" s="60"/>
      <c r="H244" s="60"/>
      <c r="I244" s="100"/>
      <c r="J244" s="100"/>
      <c r="K244" s="101"/>
      <c r="L244" s="102"/>
      <c r="M244" s="102"/>
      <c r="N244" s="103"/>
      <c r="O244" s="103"/>
      <c r="P244" s="103"/>
      <c r="Q244" s="103"/>
      <c r="R244" s="122"/>
      <c r="S244" s="28"/>
    </row>
    <row r="245" spans="2:19" ht="15" customHeight="1">
      <c r="B245" s="96"/>
      <c r="C245" s="96"/>
      <c r="D245" s="53"/>
      <c r="E245" s="356" t="s">
        <v>36</v>
      </c>
      <c r="F245" s="356"/>
      <c r="G245" s="356"/>
      <c r="H245" s="356"/>
      <c r="I245" s="356"/>
      <c r="J245" s="356"/>
      <c r="K245" s="356"/>
      <c r="L245" s="74"/>
      <c r="M245" s="74"/>
      <c r="N245" s="357" t="s">
        <v>37</v>
      </c>
      <c r="O245" s="357"/>
      <c r="P245" s="357"/>
      <c r="Q245" s="357"/>
      <c r="R245" s="123"/>
      <c r="S245" s="28"/>
    </row>
    <row r="246" spans="2:21" s="222" customFormat="1" ht="15" customHeight="1">
      <c r="B246" s="223"/>
      <c r="C246" s="223"/>
      <c r="D246" s="224"/>
      <c r="E246" s="225" t="s">
        <v>33</v>
      </c>
      <c r="F246" s="226"/>
      <c r="G246" s="227" t="s">
        <v>34</v>
      </c>
      <c r="H246" s="227"/>
      <c r="I246" s="226" t="s">
        <v>0</v>
      </c>
      <c r="J246" s="226" t="s">
        <v>24</v>
      </c>
      <c r="K246" s="226" t="s">
        <v>26</v>
      </c>
      <c r="L246" s="228"/>
      <c r="M246" s="229"/>
      <c r="N246" s="226" t="s">
        <v>0</v>
      </c>
      <c r="O246" s="226" t="s">
        <v>24</v>
      </c>
      <c r="P246" s="226" t="s">
        <v>26</v>
      </c>
      <c r="Q246" s="226" t="s">
        <v>25</v>
      </c>
      <c r="R246" s="230"/>
      <c r="S246" s="231"/>
      <c r="T246" s="232"/>
      <c r="U246" s="232"/>
    </row>
    <row r="247" spans="2:20" s="16" customFormat="1" ht="15" customHeight="1" thickBot="1">
      <c r="B247" s="96"/>
      <c r="C247" s="96"/>
      <c r="D247" s="53"/>
      <c r="E247"/>
      <c r="F247" s="18"/>
      <c r="G247" s="62"/>
      <c r="H247" s="62"/>
      <c r="I247" s="17"/>
      <c r="J247" s="17"/>
      <c r="K247" s="19"/>
      <c r="L247" s="69"/>
      <c r="M247" s="69"/>
      <c r="N247" s="20"/>
      <c r="O247" s="20"/>
      <c r="P247" s="20"/>
      <c r="Q247" s="20"/>
      <c r="R247" s="123"/>
      <c r="S247" s="28"/>
      <c r="T247" s="5"/>
    </row>
    <row r="248" spans="2:21" s="23" customFormat="1" ht="14.25" thickBot="1" thickTop="1">
      <c r="B248" s="63"/>
      <c r="C248" s="97" t="s">
        <v>2</v>
      </c>
      <c r="D248" s="124"/>
      <c r="E248" s="202" t="s">
        <v>421</v>
      </c>
      <c r="F248" s="21"/>
      <c r="G248" s="42" t="s">
        <v>1</v>
      </c>
      <c r="H248" s="42"/>
      <c r="I248" s="117">
        <v>1</v>
      </c>
      <c r="J248" s="11">
        <v>12</v>
      </c>
      <c r="K248" s="22">
        <f>I248*J248</f>
        <v>12</v>
      </c>
      <c r="L248" s="70"/>
      <c r="M248" s="70"/>
      <c r="N248" s="187"/>
      <c r="O248" s="154"/>
      <c r="P248" s="15">
        <f>N248*O248</f>
        <v>0</v>
      </c>
      <c r="Q248" s="188"/>
      <c r="R248" s="123"/>
      <c r="S248" s="106"/>
      <c r="T248" s="6"/>
      <c r="U248" s="5"/>
    </row>
    <row r="249" spans="2:19" ht="23.25" thickTop="1">
      <c r="B249" s="96"/>
      <c r="C249" s="98"/>
      <c r="D249" s="125"/>
      <c r="E249" s="73"/>
      <c r="G249" s="8" t="s">
        <v>285</v>
      </c>
      <c r="H249" s="8"/>
      <c r="I249" s="117"/>
      <c r="J249" s="11"/>
      <c r="R249" s="123"/>
      <c r="S249" s="28"/>
    </row>
    <row r="250" spans="2:19" ht="6.75" customHeight="1" thickBot="1">
      <c r="B250" s="96"/>
      <c r="C250" s="98"/>
      <c r="D250" s="125"/>
      <c r="E250" s="73"/>
      <c r="I250" s="117"/>
      <c r="J250" s="11"/>
      <c r="R250" s="123"/>
      <c r="S250" s="28"/>
    </row>
    <row r="251" spans="2:21" s="23" customFormat="1" ht="14.25" thickBot="1" thickTop="1">
      <c r="B251" s="63"/>
      <c r="C251" s="97" t="s">
        <v>3</v>
      </c>
      <c r="D251" s="124"/>
      <c r="E251" s="202" t="s">
        <v>422</v>
      </c>
      <c r="F251" s="21"/>
      <c r="G251" s="42" t="s">
        <v>106</v>
      </c>
      <c r="H251" s="42"/>
      <c r="I251" s="117">
        <v>1</v>
      </c>
      <c r="J251" s="11">
        <v>20</v>
      </c>
      <c r="K251" s="22">
        <f>I251*J251</f>
        <v>20</v>
      </c>
      <c r="L251" s="70"/>
      <c r="M251" s="70"/>
      <c r="N251" s="187"/>
      <c r="O251" s="154"/>
      <c r="P251" s="15">
        <f>N251*O251</f>
        <v>0</v>
      </c>
      <c r="Q251" s="188"/>
      <c r="R251" s="123"/>
      <c r="S251" s="106"/>
      <c r="T251" s="6"/>
      <c r="U251" s="5"/>
    </row>
    <row r="252" spans="2:19" ht="23.25" thickTop="1">
      <c r="B252" s="96"/>
      <c r="C252" s="98"/>
      <c r="D252" s="125"/>
      <c r="E252" s="73"/>
      <c r="G252" s="8" t="s">
        <v>286</v>
      </c>
      <c r="H252" s="8"/>
      <c r="I252" s="117"/>
      <c r="J252" s="11"/>
      <c r="R252" s="123"/>
      <c r="S252" s="28"/>
    </row>
    <row r="253" spans="2:19" ht="6.75" customHeight="1" thickBot="1">
      <c r="B253" s="96"/>
      <c r="C253" s="98"/>
      <c r="D253" s="125"/>
      <c r="E253" s="73"/>
      <c r="I253" s="117"/>
      <c r="J253" s="11"/>
      <c r="R253" s="123"/>
      <c r="S253" s="28"/>
    </row>
    <row r="254" spans="2:21" s="23" customFormat="1" ht="14.25" thickBot="1" thickTop="1">
      <c r="B254" s="63"/>
      <c r="C254" s="97" t="s">
        <v>4</v>
      </c>
      <c r="D254" s="124"/>
      <c r="E254" s="202" t="s">
        <v>423</v>
      </c>
      <c r="F254" s="21"/>
      <c r="G254" s="42" t="s">
        <v>107</v>
      </c>
      <c r="H254" s="42"/>
      <c r="I254" s="117">
        <v>1</v>
      </c>
      <c r="J254" s="11">
        <v>20</v>
      </c>
      <c r="K254" s="22">
        <f>I254*J254</f>
        <v>20</v>
      </c>
      <c r="L254" s="70"/>
      <c r="M254" s="70"/>
      <c r="N254" s="187"/>
      <c r="O254" s="154"/>
      <c r="P254" s="15">
        <f>N254*O254</f>
        <v>0</v>
      </c>
      <c r="Q254" s="188"/>
      <c r="R254" s="123"/>
      <c r="S254" s="106"/>
      <c r="T254" s="6"/>
      <c r="U254" s="5"/>
    </row>
    <row r="255" spans="2:19" ht="23.25" thickTop="1">
      <c r="B255" s="96"/>
      <c r="C255" s="98"/>
      <c r="D255" s="125"/>
      <c r="E255" s="73"/>
      <c r="G255" s="8" t="s">
        <v>287</v>
      </c>
      <c r="H255" s="8"/>
      <c r="I255" s="117"/>
      <c r="J255" s="11"/>
      <c r="R255" s="123"/>
      <c r="S255" s="28"/>
    </row>
    <row r="256" spans="2:19" ht="6.75" customHeight="1" thickBot="1">
      <c r="B256" s="96"/>
      <c r="C256" s="98"/>
      <c r="D256" s="125"/>
      <c r="E256" s="73"/>
      <c r="I256" s="117"/>
      <c r="J256" s="11"/>
      <c r="R256" s="123"/>
      <c r="S256" s="28"/>
    </row>
    <row r="257" spans="2:21" s="23" customFormat="1" ht="14.25" thickBot="1" thickTop="1">
      <c r="B257" s="63"/>
      <c r="C257" s="97" t="s">
        <v>5</v>
      </c>
      <c r="D257" s="124"/>
      <c r="E257" s="202" t="s">
        <v>424</v>
      </c>
      <c r="F257" s="21"/>
      <c r="G257" s="42" t="s">
        <v>165</v>
      </c>
      <c r="H257" s="42"/>
      <c r="I257" s="117">
        <v>1</v>
      </c>
      <c r="J257" s="11">
        <v>18</v>
      </c>
      <c r="K257" s="22">
        <f>I257*J257</f>
        <v>18</v>
      </c>
      <c r="L257" s="70"/>
      <c r="M257" s="70"/>
      <c r="N257" s="187"/>
      <c r="O257" s="154"/>
      <c r="P257" s="15">
        <f>N257*O257</f>
        <v>0</v>
      </c>
      <c r="Q257" s="188"/>
      <c r="R257" s="123"/>
      <c r="S257" s="106"/>
      <c r="T257" s="6"/>
      <c r="U257" s="5"/>
    </row>
    <row r="258" spans="2:19" ht="13.5" thickTop="1">
      <c r="B258" s="96"/>
      <c r="C258" s="98"/>
      <c r="D258" s="125"/>
      <c r="E258" s="73"/>
      <c r="G258" s="314" t="s">
        <v>280</v>
      </c>
      <c r="H258" s="8"/>
      <c r="I258" s="117"/>
      <c r="J258" s="11"/>
      <c r="R258" s="123"/>
      <c r="S258" s="28"/>
    </row>
    <row r="259" spans="2:19" ht="6.75" customHeight="1" thickBot="1">
      <c r="B259" s="96"/>
      <c r="C259" s="98"/>
      <c r="D259" s="125"/>
      <c r="E259" s="73"/>
      <c r="I259" s="117"/>
      <c r="J259" s="11"/>
      <c r="R259" s="123"/>
      <c r="S259" s="28"/>
    </row>
    <row r="260" spans="2:21" s="23" customFormat="1" ht="14.25" thickBot="1" thickTop="1">
      <c r="B260" s="63"/>
      <c r="C260" s="97" t="s">
        <v>6</v>
      </c>
      <c r="D260" s="124"/>
      <c r="E260" s="202" t="s">
        <v>425</v>
      </c>
      <c r="F260" s="21"/>
      <c r="G260" s="42" t="s">
        <v>166</v>
      </c>
      <c r="H260" s="42"/>
      <c r="I260" s="117">
        <v>1</v>
      </c>
      <c r="J260" s="11">
        <v>18</v>
      </c>
      <c r="K260" s="22">
        <f>I260*J260</f>
        <v>18</v>
      </c>
      <c r="L260" s="70"/>
      <c r="M260" s="70"/>
      <c r="N260" s="187"/>
      <c r="O260" s="154"/>
      <c r="P260" s="15">
        <f>N260*O260</f>
        <v>0</v>
      </c>
      <c r="Q260" s="188"/>
      <c r="R260" s="123"/>
      <c r="S260" s="106"/>
      <c r="T260" s="6"/>
      <c r="U260" s="5"/>
    </row>
    <row r="261" spans="2:19" ht="13.5" thickTop="1">
      <c r="B261" s="96"/>
      <c r="C261" s="98"/>
      <c r="D261" s="125"/>
      <c r="E261" s="73"/>
      <c r="G261" s="314" t="s">
        <v>280</v>
      </c>
      <c r="H261" s="8"/>
      <c r="I261" s="117"/>
      <c r="J261" s="11"/>
      <c r="R261" s="123"/>
      <c r="S261" s="28"/>
    </row>
    <row r="262" spans="2:19" ht="6.75" customHeight="1" thickBot="1">
      <c r="B262" s="96"/>
      <c r="C262" s="98"/>
      <c r="D262" s="125"/>
      <c r="E262" s="73"/>
      <c r="I262" s="117"/>
      <c r="J262" s="11"/>
      <c r="R262" s="123"/>
      <c r="S262" s="28"/>
    </row>
    <row r="263" spans="2:21" s="23" customFormat="1" ht="14.25" thickBot="1" thickTop="1">
      <c r="B263" s="63"/>
      <c r="C263" s="97" t="s">
        <v>7</v>
      </c>
      <c r="D263" s="124"/>
      <c r="E263" s="202" t="s">
        <v>426</v>
      </c>
      <c r="F263" s="21"/>
      <c r="G263" s="42" t="s">
        <v>167</v>
      </c>
      <c r="H263" s="42"/>
      <c r="I263" s="117">
        <v>1</v>
      </c>
      <c r="J263" s="11">
        <v>18</v>
      </c>
      <c r="K263" s="22">
        <f>I263*J263</f>
        <v>18</v>
      </c>
      <c r="L263" s="70"/>
      <c r="M263" s="70"/>
      <c r="N263" s="187"/>
      <c r="O263" s="154"/>
      <c r="P263" s="15">
        <f>N263*O263</f>
        <v>0</v>
      </c>
      <c r="Q263" s="188"/>
      <c r="R263" s="123"/>
      <c r="S263" s="106"/>
      <c r="T263" s="6"/>
      <c r="U263" s="5"/>
    </row>
    <row r="264" spans="2:19" ht="13.5" thickTop="1">
      <c r="B264" s="96"/>
      <c r="C264" s="98"/>
      <c r="D264" s="125"/>
      <c r="E264" s="73"/>
      <c r="G264" s="314" t="s">
        <v>284</v>
      </c>
      <c r="H264" s="8"/>
      <c r="I264" s="117"/>
      <c r="J264" s="11"/>
      <c r="R264" s="123"/>
      <c r="S264" s="28"/>
    </row>
    <row r="265" spans="2:19" ht="6.75" customHeight="1" thickBot="1">
      <c r="B265" s="96"/>
      <c r="C265" s="98"/>
      <c r="D265" s="125"/>
      <c r="E265" s="73"/>
      <c r="I265" s="117"/>
      <c r="J265" s="11"/>
      <c r="R265" s="123"/>
      <c r="S265" s="28"/>
    </row>
    <row r="266" spans="2:21" s="23" customFormat="1" ht="14.25" thickBot="1" thickTop="1">
      <c r="B266" s="63"/>
      <c r="C266" s="97" t="s">
        <v>8</v>
      </c>
      <c r="D266" s="124"/>
      <c r="E266" s="202" t="s">
        <v>427</v>
      </c>
      <c r="F266" s="21"/>
      <c r="G266" s="42" t="s">
        <v>168</v>
      </c>
      <c r="H266" s="42"/>
      <c r="I266" s="117">
        <v>1</v>
      </c>
      <c r="J266" s="11">
        <v>18</v>
      </c>
      <c r="K266" s="22">
        <f>I266*J266</f>
        <v>18</v>
      </c>
      <c r="L266" s="70"/>
      <c r="M266" s="70"/>
      <c r="N266" s="187"/>
      <c r="O266" s="154"/>
      <c r="P266" s="15">
        <f>N266*O266</f>
        <v>0</v>
      </c>
      <c r="Q266" s="188"/>
      <c r="R266" s="123"/>
      <c r="S266" s="106"/>
      <c r="T266" s="6"/>
      <c r="U266" s="5"/>
    </row>
    <row r="267" spans="2:19" ht="13.5" thickTop="1">
      <c r="B267" s="96"/>
      <c r="C267" s="98"/>
      <c r="D267" s="125"/>
      <c r="E267" s="73"/>
      <c r="G267" s="314" t="s">
        <v>284</v>
      </c>
      <c r="H267" s="8"/>
      <c r="I267" s="117"/>
      <c r="J267" s="11"/>
      <c r="R267" s="123"/>
      <c r="S267" s="28"/>
    </row>
    <row r="268" spans="2:19" ht="6.75" customHeight="1" thickBot="1">
      <c r="B268" s="96"/>
      <c r="C268" s="98"/>
      <c r="D268" s="125"/>
      <c r="E268" s="73"/>
      <c r="I268" s="117"/>
      <c r="J268" s="11"/>
      <c r="R268" s="123"/>
      <c r="S268" s="28"/>
    </row>
    <row r="269" spans="2:21" s="23" customFormat="1" ht="14.25" thickBot="1" thickTop="1">
      <c r="B269" s="63"/>
      <c r="C269" s="97" t="s">
        <v>9</v>
      </c>
      <c r="D269" s="124"/>
      <c r="E269" s="202" t="s">
        <v>428</v>
      </c>
      <c r="F269" s="21"/>
      <c r="G269" s="42" t="s">
        <v>169</v>
      </c>
      <c r="H269" s="42"/>
      <c r="I269" s="117">
        <v>1</v>
      </c>
      <c r="J269" s="11">
        <v>18</v>
      </c>
      <c r="K269" s="22">
        <f>I269*J269</f>
        <v>18</v>
      </c>
      <c r="L269" s="70"/>
      <c r="M269" s="70"/>
      <c r="N269" s="187"/>
      <c r="O269" s="154"/>
      <c r="P269" s="15">
        <f>N269*O269</f>
        <v>0</v>
      </c>
      <c r="Q269" s="188"/>
      <c r="R269" s="123"/>
      <c r="S269" s="106"/>
      <c r="T269" s="6"/>
      <c r="U269" s="5"/>
    </row>
    <row r="270" spans="2:19" ht="13.5" thickTop="1">
      <c r="B270" s="96"/>
      <c r="C270" s="98"/>
      <c r="D270" s="125"/>
      <c r="E270" s="73"/>
      <c r="G270" s="314" t="s">
        <v>280</v>
      </c>
      <c r="H270" s="8"/>
      <c r="I270" s="117"/>
      <c r="J270" s="11"/>
      <c r="R270" s="123"/>
      <c r="S270" s="28"/>
    </row>
    <row r="271" spans="2:19" ht="6.75" customHeight="1" thickBot="1">
      <c r="B271" s="96"/>
      <c r="C271" s="98"/>
      <c r="D271" s="125"/>
      <c r="E271" s="73"/>
      <c r="I271" s="117"/>
      <c r="J271" s="11"/>
      <c r="R271" s="123"/>
      <c r="S271" s="28"/>
    </row>
    <row r="272" spans="2:21" s="23" customFormat="1" ht="14.25" thickBot="1" thickTop="1">
      <c r="B272" s="63"/>
      <c r="C272" s="97" t="s">
        <v>10</v>
      </c>
      <c r="D272" s="124"/>
      <c r="E272" s="202" t="s">
        <v>429</v>
      </c>
      <c r="F272" s="21"/>
      <c r="G272" s="42" t="s">
        <v>170</v>
      </c>
      <c r="H272" s="42"/>
      <c r="I272" s="117">
        <v>1</v>
      </c>
      <c r="J272" s="11">
        <v>18</v>
      </c>
      <c r="K272" s="22">
        <f>I272*J272</f>
        <v>18</v>
      </c>
      <c r="L272" s="70"/>
      <c r="M272" s="70"/>
      <c r="N272" s="187"/>
      <c r="O272" s="154"/>
      <c r="P272" s="15">
        <f>N272*O272</f>
        <v>0</v>
      </c>
      <c r="Q272" s="188"/>
      <c r="R272" s="123"/>
      <c r="S272" s="106"/>
      <c r="T272" s="6"/>
      <c r="U272" s="5"/>
    </row>
    <row r="273" spans="2:19" ht="13.5" thickTop="1">
      <c r="B273" s="96"/>
      <c r="C273" s="98"/>
      <c r="D273" s="125"/>
      <c r="E273" s="73"/>
      <c r="G273" s="314" t="s">
        <v>288</v>
      </c>
      <c r="H273" s="8"/>
      <c r="I273" s="117"/>
      <c r="J273" s="11"/>
      <c r="R273" s="123"/>
      <c r="S273" s="28"/>
    </row>
    <row r="274" spans="2:19" ht="6.75" customHeight="1" thickBot="1">
      <c r="B274" s="96"/>
      <c r="C274" s="98"/>
      <c r="D274" s="125"/>
      <c r="E274" s="73"/>
      <c r="I274" s="117"/>
      <c r="J274" s="11"/>
      <c r="R274" s="123"/>
      <c r="S274" s="28"/>
    </row>
    <row r="275" spans="2:21" s="23" customFormat="1" ht="14.25" thickBot="1" thickTop="1">
      <c r="B275" s="63"/>
      <c r="C275" s="97" t="s">
        <v>11</v>
      </c>
      <c r="D275" s="124"/>
      <c r="E275" s="202" t="s">
        <v>430</v>
      </c>
      <c r="F275" s="21"/>
      <c r="G275" s="42" t="s">
        <v>171</v>
      </c>
      <c r="H275" s="42"/>
      <c r="I275" s="117">
        <v>1</v>
      </c>
      <c r="J275" s="11">
        <v>12</v>
      </c>
      <c r="K275" s="22">
        <f>I275*J275</f>
        <v>12</v>
      </c>
      <c r="L275" s="70"/>
      <c r="M275" s="70"/>
      <c r="N275" s="187"/>
      <c r="O275" s="154"/>
      <c r="P275" s="15">
        <f>N275*O275</f>
        <v>0</v>
      </c>
      <c r="Q275" s="188"/>
      <c r="R275" s="123"/>
      <c r="S275" s="106"/>
      <c r="T275" s="6"/>
      <c r="U275" s="5"/>
    </row>
    <row r="276" spans="2:19" ht="13.5" thickTop="1">
      <c r="B276" s="96"/>
      <c r="C276" s="98"/>
      <c r="D276" s="125"/>
      <c r="E276" s="73"/>
      <c r="G276" s="314" t="s">
        <v>280</v>
      </c>
      <c r="H276" s="8"/>
      <c r="I276" s="117"/>
      <c r="J276" s="11"/>
      <c r="R276" s="123"/>
      <c r="S276" s="28"/>
    </row>
    <row r="277" spans="2:19" ht="6.75" customHeight="1" thickBot="1">
      <c r="B277" s="96"/>
      <c r="C277" s="98"/>
      <c r="D277" s="125"/>
      <c r="E277" s="73"/>
      <c r="I277" s="117"/>
      <c r="J277" s="11"/>
      <c r="R277" s="123"/>
      <c r="S277" s="28"/>
    </row>
    <row r="278" spans="2:21" s="23" customFormat="1" ht="14.25" thickBot="1" thickTop="1">
      <c r="B278" s="63"/>
      <c r="C278" s="97" t="s">
        <v>12</v>
      </c>
      <c r="D278" s="124"/>
      <c r="E278" s="202" t="s">
        <v>431</v>
      </c>
      <c r="F278" s="21"/>
      <c r="G278" s="42" t="s">
        <v>172</v>
      </c>
      <c r="H278" s="42"/>
      <c r="I278" s="117">
        <v>1</v>
      </c>
      <c r="J278" s="11">
        <v>12</v>
      </c>
      <c r="K278" s="22">
        <f>I278*J278</f>
        <v>12</v>
      </c>
      <c r="L278" s="70"/>
      <c r="M278" s="70"/>
      <c r="N278" s="187"/>
      <c r="O278" s="154"/>
      <c r="P278" s="15">
        <f>N278*O278</f>
        <v>0</v>
      </c>
      <c r="Q278" s="188"/>
      <c r="R278" s="123"/>
      <c r="S278" s="106"/>
      <c r="T278" s="6"/>
      <c r="U278" s="5"/>
    </row>
    <row r="279" spans="2:19" ht="13.5" thickTop="1">
      <c r="B279" s="96"/>
      <c r="C279" s="98"/>
      <c r="D279" s="125"/>
      <c r="E279" s="73"/>
      <c r="G279" s="314" t="s">
        <v>284</v>
      </c>
      <c r="H279" s="8"/>
      <c r="I279" s="117"/>
      <c r="J279" s="11"/>
      <c r="R279" s="123"/>
      <c r="S279" s="28"/>
    </row>
    <row r="280" spans="2:19" ht="6.75" customHeight="1" thickBot="1">
      <c r="B280" s="96"/>
      <c r="C280" s="98"/>
      <c r="D280" s="125"/>
      <c r="E280" s="73"/>
      <c r="I280" s="117"/>
      <c r="J280" s="11"/>
      <c r="R280" s="123"/>
      <c r="S280" s="28"/>
    </row>
    <row r="281" spans="2:21" s="23" customFormat="1" ht="14.25" thickBot="1" thickTop="1">
      <c r="B281" s="63"/>
      <c r="C281" s="97" t="s">
        <v>13</v>
      </c>
      <c r="D281" s="124"/>
      <c r="E281" s="202" t="s">
        <v>432</v>
      </c>
      <c r="F281" s="21"/>
      <c r="G281" s="42" t="s">
        <v>173</v>
      </c>
      <c r="H281" s="42"/>
      <c r="I281" s="117">
        <v>1</v>
      </c>
      <c r="J281" s="11">
        <v>12</v>
      </c>
      <c r="K281" s="22">
        <f>I281*J281</f>
        <v>12</v>
      </c>
      <c r="L281" s="70"/>
      <c r="M281" s="70"/>
      <c r="N281" s="187"/>
      <c r="O281" s="154"/>
      <c r="P281" s="15">
        <f>N281*O281</f>
        <v>0</v>
      </c>
      <c r="Q281" s="188"/>
      <c r="R281" s="123"/>
      <c r="S281" s="106"/>
      <c r="T281" s="6"/>
      <c r="U281" s="5"/>
    </row>
    <row r="282" spans="2:19" ht="13.5" thickTop="1">
      <c r="B282" s="96"/>
      <c r="C282" s="98"/>
      <c r="D282" s="125"/>
      <c r="E282" s="73"/>
      <c r="G282" s="314" t="s">
        <v>280</v>
      </c>
      <c r="H282" s="8"/>
      <c r="I282" s="117"/>
      <c r="J282" s="11"/>
      <c r="R282" s="123"/>
      <c r="S282" s="28"/>
    </row>
    <row r="283" spans="2:19" ht="6.75" customHeight="1" thickBot="1">
      <c r="B283" s="96"/>
      <c r="C283" s="98"/>
      <c r="D283" s="125"/>
      <c r="E283" s="73"/>
      <c r="I283" s="117"/>
      <c r="J283" s="11"/>
      <c r="R283" s="123"/>
      <c r="S283" s="28"/>
    </row>
    <row r="284" spans="2:21" s="23" customFormat="1" ht="14.25" thickBot="1" thickTop="1">
      <c r="B284" s="63"/>
      <c r="C284" s="97" t="s">
        <v>15</v>
      </c>
      <c r="D284" s="124"/>
      <c r="E284" s="202" t="s">
        <v>433</v>
      </c>
      <c r="F284" s="21"/>
      <c r="G284" s="42" t="s">
        <v>108</v>
      </c>
      <c r="H284" s="42"/>
      <c r="I284" s="117">
        <v>1</v>
      </c>
      <c r="J284" s="11">
        <v>40</v>
      </c>
      <c r="K284" s="22">
        <f>I284*J284</f>
        <v>40</v>
      </c>
      <c r="L284" s="70"/>
      <c r="M284" s="70"/>
      <c r="N284" s="187"/>
      <c r="O284" s="154"/>
      <c r="P284" s="15">
        <f>N284*O284</f>
        <v>0</v>
      </c>
      <c r="Q284" s="188"/>
      <c r="R284" s="123"/>
      <c r="S284" s="106"/>
      <c r="T284" s="6"/>
      <c r="U284" s="5"/>
    </row>
    <row r="285" spans="2:19" ht="45.75" thickTop="1">
      <c r="B285" s="96"/>
      <c r="C285" s="98"/>
      <c r="D285" s="125"/>
      <c r="E285" s="73"/>
      <c r="G285" s="8" t="s">
        <v>289</v>
      </c>
      <c r="H285" s="8"/>
      <c r="I285" s="117"/>
      <c r="J285" s="11"/>
      <c r="R285" s="123"/>
      <c r="S285" s="28"/>
    </row>
    <row r="286" spans="2:19" ht="6.75" customHeight="1" thickBot="1">
      <c r="B286" s="96"/>
      <c r="C286" s="98"/>
      <c r="D286" s="125"/>
      <c r="E286" s="73"/>
      <c r="I286" s="117"/>
      <c r="J286" s="11"/>
      <c r="R286" s="123"/>
      <c r="S286" s="28"/>
    </row>
    <row r="287" spans="2:21" s="23" customFormat="1" ht="14.25" thickBot="1" thickTop="1">
      <c r="B287" s="63"/>
      <c r="C287" s="97" t="s">
        <v>16</v>
      </c>
      <c r="D287" s="124"/>
      <c r="E287" s="202" t="s">
        <v>434</v>
      </c>
      <c r="F287" s="21"/>
      <c r="G287" s="42" t="s">
        <v>14</v>
      </c>
      <c r="H287" s="42"/>
      <c r="I287" s="117">
        <v>2</v>
      </c>
      <c r="J287" s="11">
        <v>50</v>
      </c>
      <c r="K287" s="22">
        <f>I287*J287</f>
        <v>100</v>
      </c>
      <c r="L287" s="70"/>
      <c r="M287" s="70"/>
      <c r="N287" s="187"/>
      <c r="O287" s="154"/>
      <c r="P287" s="15">
        <f>N287*O287</f>
        <v>0</v>
      </c>
      <c r="Q287" s="188"/>
      <c r="R287" s="123"/>
      <c r="S287" s="106"/>
      <c r="T287" s="6"/>
      <c r="U287" s="5"/>
    </row>
    <row r="288" spans="2:19" ht="13.5" thickTop="1">
      <c r="B288" s="96"/>
      <c r="C288" s="98"/>
      <c r="D288" s="125"/>
      <c r="E288" s="73"/>
      <c r="G288" s="8"/>
      <c r="H288" s="8"/>
      <c r="I288" s="117"/>
      <c r="J288" s="11"/>
      <c r="R288" s="123"/>
      <c r="S288" s="28"/>
    </row>
    <row r="289" spans="2:19" ht="6.75" customHeight="1" thickBot="1">
      <c r="B289" s="96"/>
      <c r="C289" s="98"/>
      <c r="D289" s="125"/>
      <c r="E289" s="73"/>
      <c r="I289" s="117"/>
      <c r="J289" s="11"/>
      <c r="R289" s="123"/>
      <c r="S289" s="28"/>
    </row>
    <row r="290" spans="2:21" s="23" customFormat="1" ht="14.25" thickBot="1" thickTop="1">
      <c r="B290" s="63"/>
      <c r="C290" s="97" t="s">
        <v>136</v>
      </c>
      <c r="D290" s="124"/>
      <c r="E290" s="202" t="s">
        <v>435</v>
      </c>
      <c r="F290" s="21"/>
      <c r="G290" s="42" t="s">
        <v>109</v>
      </c>
      <c r="H290" s="42"/>
      <c r="I290" s="117">
        <v>1</v>
      </c>
      <c r="J290" s="11">
        <v>10</v>
      </c>
      <c r="K290" s="22">
        <f>I290*J290</f>
        <v>10</v>
      </c>
      <c r="L290" s="70"/>
      <c r="M290" s="70"/>
      <c r="N290" s="187"/>
      <c r="O290" s="154"/>
      <c r="P290" s="15">
        <f>N290*O290</f>
        <v>0</v>
      </c>
      <c r="Q290" s="188"/>
      <c r="R290" s="123"/>
      <c r="S290" s="106"/>
      <c r="T290" s="6"/>
      <c r="U290" s="5"/>
    </row>
    <row r="291" spans="2:19" ht="13.5" thickTop="1">
      <c r="B291" s="96"/>
      <c r="C291" s="98"/>
      <c r="D291" s="125"/>
      <c r="E291" s="73"/>
      <c r="G291" s="8" t="s">
        <v>110</v>
      </c>
      <c r="H291" s="8"/>
      <c r="I291" s="117"/>
      <c r="J291" s="11"/>
      <c r="R291" s="123"/>
      <c r="S291" s="28"/>
    </row>
    <row r="292" spans="2:19" ht="6.75" customHeight="1" thickBot="1">
      <c r="B292" s="96"/>
      <c r="C292" s="98"/>
      <c r="D292" s="125"/>
      <c r="E292" s="73"/>
      <c r="I292" s="117"/>
      <c r="J292" s="11"/>
      <c r="R292" s="123"/>
      <c r="S292" s="28"/>
    </row>
    <row r="293" spans="2:21" s="23" customFormat="1" ht="14.25" thickBot="1" thickTop="1">
      <c r="B293" s="63"/>
      <c r="C293" s="97" t="s">
        <v>137</v>
      </c>
      <c r="D293" s="124"/>
      <c r="E293" s="202" t="s">
        <v>436</v>
      </c>
      <c r="F293" s="21"/>
      <c r="G293" s="42" t="s">
        <v>99</v>
      </c>
      <c r="H293" s="42"/>
      <c r="I293" s="117">
        <v>1</v>
      </c>
      <c r="J293" s="11">
        <v>40</v>
      </c>
      <c r="K293" s="22">
        <f>I293*J293</f>
        <v>40</v>
      </c>
      <c r="L293" s="70"/>
      <c r="M293" s="70"/>
      <c r="N293" s="187"/>
      <c r="O293" s="154"/>
      <c r="P293" s="15">
        <f>N293*O293</f>
        <v>0</v>
      </c>
      <c r="Q293" s="188"/>
      <c r="R293" s="123"/>
      <c r="S293" s="106"/>
      <c r="T293" s="6"/>
      <c r="U293" s="5"/>
    </row>
    <row r="294" spans="2:19" ht="13.5" thickTop="1">
      <c r="B294" s="96"/>
      <c r="C294" s="98"/>
      <c r="D294" s="125"/>
      <c r="E294" s="73"/>
      <c r="G294" s="8" t="s">
        <v>271</v>
      </c>
      <c r="H294" s="8"/>
      <c r="I294" s="117"/>
      <c r="J294" s="11"/>
      <c r="R294" s="123"/>
      <c r="S294" s="28"/>
    </row>
    <row r="295" spans="2:19" ht="6.75" customHeight="1">
      <c r="B295" s="96"/>
      <c r="C295" s="98"/>
      <c r="D295" s="125"/>
      <c r="E295" s="73"/>
      <c r="I295" s="117"/>
      <c r="J295" s="11"/>
      <c r="R295" s="123"/>
      <c r="S295" s="28"/>
    </row>
    <row r="296" spans="2:19" ht="12.75">
      <c r="B296" s="96"/>
      <c r="C296" s="98"/>
      <c r="D296" s="126"/>
      <c r="E296" s="54"/>
      <c r="F296" s="43"/>
      <c r="G296" s="104"/>
      <c r="H296" s="104"/>
      <c r="I296" s="44"/>
      <c r="J296" s="45"/>
      <c r="K296" s="45"/>
      <c r="L296" s="71"/>
      <c r="M296" s="71"/>
      <c r="N296" s="46"/>
      <c r="O296" s="46"/>
      <c r="P296" s="46"/>
      <c r="Q296" s="46"/>
      <c r="R296" s="127"/>
      <c r="S296" s="28"/>
    </row>
    <row r="297" spans="2:19" ht="13.5" customHeight="1">
      <c r="B297" s="96"/>
      <c r="C297" s="98"/>
      <c r="D297" s="98"/>
      <c r="E297" s="40"/>
      <c r="F297" s="25"/>
      <c r="G297" s="63"/>
      <c r="H297" s="63"/>
      <c r="I297" s="26"/>
      <c r="J297" s="39"/>
      <c r="K297" s="39"/>
      <c r="L297" s="105"/>
      <c r="M297" s="105"/>
      <c r="N297" s="28"/>
      <c r="O297" s="28"/>
      <c r="P297" s="28"/>
      <c r="Q297" s="28"/>
      <c r="R297" s="28"/>
      <c r="S297" s="28"/>
    </row>
    <row r="298" spans="3:4" ht="15" customHeight="1">
      <c r="C298" s="7"/>
      <c r="D298" s="7"/>
    </row>
    <row r="299" spans="2:21" s="16" customFormat="1" ht="15" customHeight="1">
      <c r="B299" s="96"/>
      <c r="C299" s="40"/>
      <c r="D299" s="40"/>
      <c r="E299" s="40"/>
      <c r="F299" s="25"/>
      <c r="G299" s="61"/>
      <c r="H299" s="61"/>
      <c r="I299" s="26"/>
      <c r="J299" s="26"/>
      <c r="K299" s="27"/>
      <c r="L299" s="67"/>
      <c r="M299" s="67"/>
      <c r="N299" s="28"/>
      <c r="O299" s="28"/>
      <c r="P299" s="28"/>
      <c r="Q299" s="28"/>
      <c r="R299" s="28"/>
      <c r="S299" s="28"/>
      <c r="T299" s="5"/>
      <c r="U299" s="5"/>
    </row>
    <row r="300" spans="2:21" s="16" customFormat="1" ht="27.75">
      <c r="B300" s="96"/>
      <c r="C300" s="96"/>
      <c r="D300" s="96"/>
      <c r="E300" s="134" t="s">
        <v>189</v>
      </c>
      <c r="F300" s="25"/>
      <c r="G300" s="362" t="s">
        <v>111</v>
      </c>
      <c r="H300" s="362"/>
      <c r="I300" s="362"/>
      <c r="J300" s="362"/>
      <c r="K300" s="362"/>
      <c r="L300" s="362"/>
      <c r="M300" s="362"/>
      <c r="N300" s="362"/>
      <c r="O300" s="362"/>
      <c r="P300" s="362"/>
      <c r="Q300" s="362"/>
      <c r="R300" s="93"/>
      <c r="S300" s="28"/>
      <c r="T300" s="5"/>
      <c r="U300" s="5"/>
    </row>
    <row r="301" spans="2:21" s="16" customFormat="1" ht="15" customHeight="1">
      <c r="B301" s="96"/>
      <c r="C301" s="96"/>
      <c r="D301" s="96"/>
      <c r="E301" s="40"/>
      <c r="F301" s="29"/>
      <c r="G301" s="61"/>
      <c r="H301" s="61"/>
      <c r="I301" s="30"/>
      <c r="J301" s="30"/>
      <c r="K301" s="31"/>
      <c r="L301" s="68"/>
      <c r="M301" s="68"/>
      <c r="N301" s="32"/>
      <c r="O301" s="32"/>
      <c r="P301" s="32"/>
      <c r="Q301" s="32"/>
      <c r="R301" s="32"/>
      <c r="S301" s="28"/>
      <c r="T301" s="5"/>
      <c r="U301" s="5"/>
    </row>
    <row r="302" spans="2:19" ht="15" customHeight="1">
      <c r="B302" s="96"/>
      <c r="C302" s="96"/>
      <c r="D302" s="121"/>
      <c r="E302" s="55"/>
      <c r="F302" s="99"/>
      <c r="G302" s="60"/>
      <c r="H302" s="60"/>
      <c r="I302" s="100"/>
      <c r="J302" s="100"/>
      <c r="K302" s="101"/>
      <c r="L302" s="102"/>
      <c r="M302" s="102"/>
      <c r="N302" s="103"/>
      <c r="O302" s="103"/>
      <c r="P302" s="103"/>
      <c r="Q302" s="103"/>
      <c r="R302" s="122"/>
      <c r="S302" s="28"/>
    </row>
    <row r="303" spans="2:19" ht="15" customHeight="1">
      <c r="B303" s="96"/>
      <c r="C303" s="96"/>
      <c r="D303" s="53"/>
      <c r="E303" s="356" t="s">
        <v>36</v>
      </c>
      <c r="F303" s="356"/>
      <c r="G303" s="356"/>
      <c r="H303" s="356"/>
      <c r="I303" s="356"/>
      <c r="J303" s="356"/>
      <c r="K303" s="356"/>
      <c r="L303" s="74"/>
      <c r="M303" s="74"/>
      <c r="N303" s="357" t="s">
        <v>37</v>
      </c>
      <c r="O303" s="357"/>
      <c r="P303" s="357"/>
      <c r="Q303" s="357"/>
      <c r="R303" s="123"/>
      <c r="S303" s="28"/>
    </row>
    <row r="304" spans="2:21" s="222" customFormat="1" ht="15" customHeight="1">
      <c r="B304" s="223"/>
      <c r="C304" s="223"/>
      <c r="D304" s="224"/>
      <c r="E304" s="225" t="s">
        <v>33</v>
      </c>
      <c r="F304" s="226"/>
      <c r="G304" s="227" t="s">
        <v>34</v>
      </c>
      <c r="H304" s="227"/>
      <c r="I304" s="226" t="s">
        <v>0</v>
      </c>
      <c r="J304" s="226" t="s">
        <v>24</v>
      </c>
      <c r="K304" s="226" t="s">
        <v>26</v>
      </c>
      <c r="L304" s="228"/>
      <c r="M304" s="229"/>
      <c r="N304" s="226" t="s">
        <v>0</v>
      </c>
      <c r="O304" s="226" t="s">
        <v>24</v>
      </c>
      <c r="P304" s="226" t="s">
        <v>26</v>
      </c>
      <c r="Q304" s="226" t="s">
        <v>25</v>
      </c>
      <c r="R304" s="230"/>
      <c r="S304" s="231"/>
      <c r="T304" s="232"/>
      <c r="U304" s="232"/>
    </row>
    <row r="305" spans="2:20" s="16" customFormat="1" ht="15" customHeight="1" thickBot="1">
      <c r="B305" s="96"/>
      <c r="C305" s="96"/>
      <c r="D305" s="53"/>
      <c r="E305"/>
      <c r="F305" s="18"/>
      <c r="G305" s="62"/>
      <c r="H305" s="62"/>
      <c r="I305" s="17"/>
      <c r="J305" s="17"/>
      <c r="K305" s="19"/>
      <c r="L305" s="69"/>
      <c r="M305" s="69"/>
      <c r="N305" s="20"/>
      <c r="O305" s="20"/>
      <c r="P305" s="20"/>
      <c r="Q305" s="20"/>
      <c r="R305" s="123"/>
      <c r="S305" s="28"/>
      <c r="T305" s="5"/>
    </row>
    <row r="306" spans="2:21" s="34" customFormat="1" ht="14.25" thickBot="1" thickTop="1">
      <c r="B306" s="151"/>
      <c r="C306" s="200" t="s">
        <v>2</v>
      </c>
      <c r="D306" s="277"/>
      <c r="E306" s="202" t="s">
        <v>437</v>
      </c>
      <c r="F306" s="37"/>
      <c r="G306" s="203" t="s">
        <v>112</v>
      </c>
      <c r="H306" s="203"/>
      <c r="I306" s="117">
        <v>5</v>
      </c>
      <c r="J306" s="11">
        <v>30</v>
      </c>
      <c r="K306" s="11">
        <f>I306*J306</f>
        <v>150</v>
      </c>
      <c r="L306" s="204">
        <v>2.14</v>
      </c>
      <c r="M306" s="204"/>
      <c r="N306" s="187"/>
      <c r="O306" s="154"/>
      <c r="P306" s="15">
        <f>N306*O306</f>
        <v>0</v>
      </c>
      <c r="Q306" s="188"/>
      <c r="R306" s="148"/>
      <c r="S306" s="32"/>
      <c r="T306" s="36"/>
      <c r="U306" s="36"/>
    </row>
    <row r="307" spans="2:19" ht="23.25" thickTop="1">
      <c r="B307" s="96"/>
      <c r="C307" s="98"/>
      <c r="D307" s="125"/>
      <c r="E307" s="73"/>
      <c r="G307" s="314" t="s">
        <v>270</v>
      </c>
      <c r="H307" s="295"/>
      <c r="I307" s="117"/>
      <c r="J307" s="11"/>
      <c r="Q307" s="118"/>
      <c r="R307" s="123"/>
      <c r="S307" s="28"/>
    </row>
    <row r="308" spans="2:19" ht="6.75" customHeight="1">
      <c r="B308" s="96"/>
      <c r="C308" s="98"/>
      <c r="D308" s="125"/>
      <c r="E308" s="73"/>
      <c r="I308" s="117"/>
      <c r="J308" s="11"/>
      <c r="R308" s="123"/>
      <c r="S308" s="28"/>
    </row>
    <row r="309" spans="2:19" ht="12.75">
      <c r="B309" s="96"/>
      <c r="C309" s="98"/>
      <c r="D309" s="126"/>
      <c r="E309" s="54"/>
      <c r="F309" s="43"/>
      <c r="G309" s="104"/>
      <c r="H309" s="104"/>
      <c r="I309" s="44"/>
      <c r="J309" s="45"/>
      <c r="K309" s="45"/>
      <c r="L309" s="71"/>
      <c r="M309" s="71"/>
      <c r="N309" s="46"/>
      <c r="O309" s="46"/>
      <c r="P309" s="46"/>
      <c r="Q309" s="46"/>
      <c r="R309" s="127"/>
      <c r="S309" s="28"/>
    </row>
    <row r="310" spans="2:19" ht="13.5" customHeight="1">
      <c r="B310" s="96"/>
      <c r="C310" s="98"/>
      <c r="D310" s="98"/>
      <c r="E310" s="40"/>
      <c r="F310" s="25"/>
      <c r="G310" s="63"/>
      <c r="H310" s="63"/>
      <c r="I310" s="26"/>
      <c r="J310" s="39"/>
      <c r="K310" s="39"/>
      <c r="L310" s="105"/>
      <c r="M310" s="105"/>
      <c r="N310" s="28"/>
      <c r="O310" s="28"/>
      <c r="P310" s="28"/>
      <c r="Q310" s="28"/>
      <c r="R310" s="28"/>
      <c r="S310" s="28"/>
    </row>
    <row r="311" spans="3:4" ht="15" customHeight="1">
      <c r="C311" s="7"/>
      <c r="D311" s="7"/>
    </row>
    <row r="312" spans="2:21" s="16" customFormat="1" ht="15" customHeight="1">
      <c r="B312" s="96"/>
      <c r="C312" s="40"/>
      <c r="D312" s="40"/>
      <c r="E312" s="40"/>
      <c r="F312" s="25"/>
      <c r="G312" s="61"/>
      <c r="H312" s="61"/>
      <c r="I312" s="26"/>
      <c r="J312" s="26"/>
      <c r="K312" s="27"/>
      <c r="L312" s="67"/>
      <c r="M312" s="67"/>
      <c r="N312" s="28"/>
      <c r="O312" s="28"/>
      <c r="P312" s="28"/>
      <c r="Q312" s="28"/>
      <c r="R312" s="28"/>
      <c r="S312" s="28"/>
      <c r="T312" s="5"/>
      <c r="U312" s="5"/>
    </row>
    <row r="313" spans="2:21" s="16" customFormat="1" ht="27.75">
      <c r="B313" s="96"/>
      <c r="C313" s="96"/>
      <c r="D313" s="96"/>
      <c r="E313" s="134" t="s">
        <v>190</v>
      </c>
      <c r="F313" s="25"/>
      <c r="G313" s="362" t="s">
        <v>272</v>
      </c>
      <c r="H313" s="362"/>
      <c r="I313" s="362"/>
      <c r="J313" s="362"/>
      <c r="K313" s="362"/>
      <c r="L313" s="362"/>
      <c r="M313" s="362"/>
      <c r="N313" s="362"/>
      <c r="O313" s="362"/>
      <c r="P313" s="362"/>
      <c r="Q313" s="362"/>
      <c r="R313" s="93"/>
      <c r="S313" s="28"/>
      <c r="T313" s="5"/>
      <c r="U313" s="5"/>
    </row>
    <row r="314" spans="2:21" s="16" customFormat="1" ht="15" customHeight="1">
      <c r="B314" s="96"/>
      <c r="C314" s="96"/>
      <c r="D314" s="96"/>
      <c r="E314" s="40"/>
      <c r="F314" s="29"/>
      <c r="G314" s="61"/>
      <c r="H314" s="61"/>
      <c r="I314" s="30"/>
      <c r="J314" s="30"/>
      <c r="K314" s="31"/>
      <c r="L314" s="68"/>
      <c r="M314" s="68"/>
      <c r="N314" s="32"/>
      <c r="O314" s="32"/>
      <c r="P314" s="32"/>
      <c r="Q314" s="32"/>
      <c r="R314" s="32"/>
      <c r="S314" s="28"/>
      <c r="T314" s="5"/>
      <c r="U314" s="5"/>
    </row>
    <row r="315" spans="2:19" ht="15" customHeight="1">
      <c r="B315" s="96"/>
      <c r="C315" s="96"/>
      <c r="D315" s="121"/>
      <c r="E315" s="55"/>
      <c r="F315" s="99"/>
      <c r="G315" s="60"/>
      <c r="H315" s="60"/>
      <c r="I315" s="100"/>
      <c r="J315" s="100"/>
      <c r="K315" s="101"/>
      <c r="L315" s="102"/>
      <c r="M315" s="102"/>
      <c r="N315" s="103"/>
      <c r="O315" s="103"/>
      <c r="P315" s="103"/>
      <c r="Q315" s="103"/>
      <c r="R315" s="122"/>
      <c r="S315" s="28"/>
    </row>
    <row r="316" spans="2:19" ht="15" customHeight="1">
      <c r="B316" s="96"/>
      <c r="C316" s="96"/>
      <c r="D316" s="53"/>
      <c r="E316" s="356" t="s">
        <v>36</v>
      </c>
      <c r="F316" s="356"/>
      <c r="G316" s="356"/>
      <c r="H316" s="356"/>
      <c r="I316" s="356"/>
      <c r="J316" s="356"/>
      <c r="K316" s="356"/>
      <c r="L316" s="74"/>
      <c r="M316" s="74"/>
      <c r="N316" s="357" t="s">
        <v>37</v>
      </c>
      <c r="O316" s="357"/>
      <c r="P316" s="357"/>
      <c r="Q316" s="357"/>
      <c r="R316" s="123"/>
      <c r="S316" s="28"/>
    </row>
    <row r="317" spans="2:21" s="222" customFormat="1" ht="15" customHeight="1">
      <c r="B317" s="223"/>
      <c r="C317" s="223"/>
      <c r="D317" s="224"/>
      <c r="E317" s="225" t="s">
        <v>33</v>
      </c>
      <c r="F317" s="226"/>
      <c r="G317" s="227" t="s">
        <v>34</v>
      </c>
      <c r="H317" s="227"/>
      <c r="I317" s="226" t="s">
        <v>0</v>
      </c>
      <c r="J317" s="226" t="s">
        <v>24</v>
      </c>
      <c r="K317" s="226" t="s">
        <v>26</v>
      </c>
      <c r="L317" s="228"/>
      <c r="M317" s="229"/>
      <c r="N317" s="226" t="s">
        <v>0</v>
      </c>
      <c r="O317" s="226" t="s">
        <v>24</v>
      </c>
      <c r="P317" s="226" t="s">
        <v>26</v>
      </c>
      <c r="Q317" s="226" t="s">
        <v>25</v>
      </c>
      <c r="R317" s="230"/>
      <c r="S317" s="231"/>
      <c r="T317" s="232"/>
      <c r="U317" s="232"/>
    </row>
    <row r="318" spans="2:20" s="16" customFormat="1" ht="15" customHeight="1" thickBot="1">
      <c r="B318" s="96"/>
      <c r="C318" s="96"/>
      <c r="D318" s="53"/>
      <c r="E318"/>
      <c r="F318" s="18"/>
      <c r="G318" s="62"/>
      <c r="H318" s="62"/>
      <c r="I318" s="17"/>
      <c r="J318" s="17"/>
      <c r="K318" s="19"/>
      <c r="L318" s="69"/>
      <c r="M318" s="69"/>
      <c r="N318" s="20"/>
      <c r="O318" s="20"/>
      <c r="P318" s="20"/>
      <c r="Q318" s="20"/>
      <c r="R318" s="123"/>
      <c r="S318" s="28"/>
      <c r="T318" s="5"/>
    </row>
    <row r="319" spans="2:21" s="34" customFormat="1" ht="14.25" thickBot="1" thickTop="1">
      <c r="B319" s="151"/>
      <c r="C319" s="200" t="s">
        <v>2</v>
      </c>
      <c r="D319" s="277"/>
      <c r="E319" s="202" t="s">
        <v>438</v>
      </c>
      <c r="F319" s="37"/>
      <c r="G319" s="203" t="s">
        <v>194</v>
      </c>
      <c r="H319" s="203"/>
      <c r="I319" s="117">
        <v>1</v>
      </c>
      <c r="J319" s="92">
        <v>70</v>
      </c>
      <c r="K319" s="92">
        <f>I319*J319</f>
        <v>70</v>
      </c>
      <c r="L319" s="204">
        <v>2.14</v>
      </c>
      <c r="M319" s="204"/>
      <c r="N319" s="187"/>
      <c r="O319" s="154"/>
      <c r="P319" s="15">
        <f>N319*O319</f>
        <v>0</v>
      </c>
      <c r="Q319" s="188"/>
      <c r="R319" s="148"/>
      <c r="S319" s="32"/>
      <c r="T319" s="36"/>
      <c r="U319" s="36"/>
    </row>
    <row r="320" spans="2:19" ht="13.5" thickTop="1">
      <c r="B320" s="96"/>
      <c r="C320" s="200"/>
      <c r="D320" s="125"/>
      <c r="E320" s="73"/>
      <c r="G320" s="295"/>
      <c r="H320" s="295"/>
      <c r="I320" s="117"/>
      <c r="J320" s="92"/>
      <c r="K320" s="92"/>
      <c r="Q320" s="118"/>
      <c r="R320" s="123"/>
      <c r="S320" s="28"/>
    </row>
    <row r="321" spans="2:19" ht="6.75" customHeight="1" thickBot="1">
      <c r="B321" s="96"/>
      <c r="C321" s="200"/>
      <c r="D321" s="125"/>
      <c r="E321" s="73"/>
      <c r="I321" s="117"/>
      <c r="J321" s="92"/>
      <c r="K321" s="92"/>
      <c r="R321" s="123"/>
      <c r="S321" s="28"/>
    </row>
    <row r="322" spans="2:21" s="34" customFormat="1" ht="14.25" thickBot="1" thickTop="1">
      <c r="B322" s="151"/>
      <c r="C322" s="200" t="s">
        <v>3</v>
      </c>
      <c r="D322" s="277"/>
      <c r="E322" s="202" t="s">
        <v>439</v>
      </c>
      <c r="F322" s="37"/>
      <c r="G322" s="203" t="s">
        <v>195</v>
      </c>
      <c r="H322" s="203"/>
      <c r="I322" s="117">
        <v>1</v>
      </c>
      <c r="J322" s="92">
        <v>70</v>
      </c>
      <c r="K322" s="92">
        <f>I322*J322</f>
        <v>70</v>
      </c>
      <c r="L322" s="204">
        <v>2.14</v>
      </c>
      <c r="M322" s="204"/>
      <c r="N322" s="187"/>
      <c r="O322" s="154"/>
      <c r="P322" s="15">
        <f>N322*O322</f>
        <v>0</v>
      </c>
      <c r="Q322" s="188"/>
      <c r="R322" s="148"/>
      <c r="S322" s="32"/>
      <c r="T322" s="36"/>
      <c r="U322" s="36"/>
    </row>
    <row r="323" spans="2:19" ht="13.5" thickTop="1">
      <c r="B323" s="96"/>
      <c r="C323" s="200"/>
      <c r="D323" s="125"/>
      <c r="E323" s="73"/>
      <c r="G323" s="314" t="s">
        <v>267</v>
      </c>
      <c r="H323" s="295"/>
      <c r="I323" s="117"/>
      <c r="J323" s="92"/>
      <c r="K323" s="92"/>
      <c r="Q323" s="118"/>
      <c r="R323" s="123"/>
      <c r="S323" s="28"/>
    </row>
    <row r="324" spans="2:19" ht="6.75" customHeight="1" thickBot="1">
      <c r="B324" s="96"/>
      <c r="C324" s="200"/>
      <c r="D324" s="125"/>
      <c r="E324" s="73"/>
      <c r="I324" s="117"/>
      <c r="J324" s="92"/>
      <c r="K324" s="92"/>
      <c r="R324" s="123"/>
      <c r="S324" s="28"/>
    </row>
    <row r="325" spans="2:21" s="34" customFormat="1" ht="14.25" thickBot="1" thickTop="1">
      <c r="B325" s="151"/>
      <c r="C325" s="200" t="s">
        <v>4</v>
      </c>
      <c r="D325" s="277"/>
      <c r="E325" s="202" t="s">
        <v>440</v>
      </c>
      <c r="F325" s="37"/>
      <c r="G325" s="203" t="s">
        <v>273</v>
      </c>
      <c r="H325" s="203"/>
      <c r="I325" s="117">
        <v>1</v>
      </c>
      <c r="J325" s="92">
        <v>30</v>
      </c>
      <c r="K325" s="92">
        <f>I325*J325</f>
        <v>30</v>
      </c>
      <c r="L325" s="204">
        <v>2.14</v>
      </c>
      <c r="M325" s="204"/>
      <c r="N325" s="187"/>
      <c r="O325" s="154"/>
      <c r="P325" s="15">
        <f>N325*O325</f>
        <v>0</v>
      </c>
      <c r="Q325" s="188"/>
      <c r="R325" s="148"/>
      <c r="S325" s="32"/>
      <c r="T325" s="36"/>
      <c r="U325" s="36"/>
    </row>
    <row r="326" spans="2:19" ht="13.5" thickTop="1">
      <c r="B326" s="96"/>
      <c r="C326" s="200"/>
      <c r="D326" s="125"/>
      <c r="E326" s="73"/>
      <c r="G326" s="314"/>
      <c r="H326" s="295"/>
      <c r="I326" s="117"/>
      <c r="J326" s="92"/>
      <c r="K326" s="92"/>
      <c r="Q326" s="118"/>
      <c r="R326" s="123"/>
      <c r="S326" s="28"/>
    </row>
    <row r="327" spans="2:19" ht="6.75" customHeight="1" thickBot="1">
      <c r="B327" s="96"/>
      <c r="C327" s="200"/>
      <c r="D327" s="125"/>
      <c r="E327" s="73"/>
      <c r="I327" s="117"/>
      <c r="J327" s="92"/>
      <c r="K327" s="92"/>
      <c r="R327" s="123"/>
      <c r="S327" s="28"/>
    </row>
    <row r="328" spans="2:21" s="34" customFormat="1" ht="14.25" thickBot="1" thickTop="1">
      <c r="B328" s="151"/>
      <c r="C328" s="200" t="s">
        <v>5</v>
      </c>
      <c r="D328" s="277"/>
      <c r="E328" s="202" t="s">
        <v>441</v>
      </c>
      <c r="F328" s="37"/>
      <c r="G328" s="203" t="s">
        <v>29</v>
      </c>
      <c r="H328" s="203"/>
      <c r="I328" s="117">
        <v>1</v>
      </c>
      <c r="J328" s="92"/>
      <c r="K328" s="92">
        <f>8656*0.05</f>
        <v>432.8</v>
      </c>
      <c r="L328" s="204">
        <v>2.14</v>
      </c>
      <c r="M328" s="204"/>
      <c r="N328" s="187"/>
      <c r="O328" s="154"/>
      <c r="P328" s="15">
        <f>N328*O328</f>
        <v>0</v>
      </c>
      <c r="Q328" s="188"/>
      <c r="R328" s="148"/>
      <c r="S328" s="32"/>
      <c r="T328" s="36"/>
      <c r="U328" s="36"/>
    </row>
    <row r="329" spans="2:19" ht="13.5" thickTop="1">
      <c r="B329" s="96"/>
      <c r="C329" s="200"/>
      <c r="D329" s="125"/>
      <c r="E329" s="73"/>
      <c r="G329" s="314" t="s">
        <v>268</v>
      </c>
      <c r="H329" s="295"/>
      <c r="I329" s="117"/>
      <c r="J329" s="92"/>
      <c r="K329" s="92"/>
      <c r="Q329" s="118"/>
      <c r="R329" s="123"/>
      <c r="S329" s="28"/>
    </row>
    <row r="330" spans="2:19" ht="6.75" customHeight="1" thickBot="1">
      <c r="B330" s="96"/>
      <c r="C330" s="200"/>
      <c r="D330" s="125"/>
      <c r="E330" s="73"/>
      <c r="I330" s="117"/>
      <c r="J330" s="92"/>
      <c r="K330" s="92"/>
      <c r="R330" s="123"/>
      <c r="S330" s="28"/>
    </row>
    <row r="331" spans="2:21" s="34" customFormat="1" ht="14.25" thickBot="1" thickTop="1">
      <c r="B331" s="151"/>
      <c r="C331" s="200" t="s">
        <v>6</v>
      </c>
      <c r="D331" s="277"/>
      <c r="E331" s="202" t="s">
        <v>442</v>
      </c>
      <c r="F331" s="37"/>
      <c r="G331" s="203" t="s">
        <v>30</v>
      </c>
      <c r="H331" s="203"/>
      <c r="I331" s="117">
        <v>1</v>
      </c>
      <c r="J331" s="92"/>
      <c r="K331" s="92">
        <f>8656*0.02</f>
        <v>173.12</v>
      </c>
      <c r="L331" s="204">
        <v>2.14</v>
      </c>
      <c r="M331" s="204"/>
      <c r="N331" s="187"/>
      <c r="O331" s="154"/>
      <c r="P331" s="15">
        <f>N331*O331</f>
        <v>0</v>
      </c>
      <c r="Q331" s="188"/>
      <c r="R331" s="148"/>
      <c r="S331" s="32"/>
      <c r="T331" s="36"/>
      <c r="U331" s="36"/>
    </row>
    <row r="332" spans="2:19" ht="13.5" thickTop="1">
      <c r="B332" s="96"/>
      <c r="C332" s="98"/>
      <c r="D332" s="125"/>
      <c r="E332" s="73"/>
      <c r="G332" s="314" t="s">
        <v>269</v>
      </c>
      <c r="H332" s="295"/>
      <c r="I332" s="117"/>
      <c r="J332" s="92"/>
      <c r="K332" s="92"/>
      <c r="Q332" s="118"/>
      <c r="R332" s="123"/>
      <c r="S332" s="28"/>
    </row>
    <row r="333" spans="2:19" ht="6.75" customHeight="1">
      <c r="B333" s="96"/>
      <c r="C333" s="98"/>
      <c r="D333" s="125"/>
      <c r="E333" s="73"/>
      <c r="I333" s="117"/>
      <c r="J333" s="11"/>
      <c r="R333" s="123"/>
      <c r="S333" s="28"/>
    </row>
    <row r="334" spans="2:19" ht="12.75">
      <c r="B334" s="96"/>
      <c r="C334" s="98"/>
      <c r="D334" s="126"/>
      <c r="E334" s="54"/>
      <c r="F334" s="43"/>
      <c r="G334" s="104"/>
      <c r="H334" s="104"/>
      <c r="I334" s="44"/>
      <c r="J334" s="45"/>
      <c r="K334" s="45"/>
      <c r="L334" s="71"/>
      <c r="M334" s="71"/>
      <c r="N334" s="46"/>
      <c r="O334" s="46"/>
      <c r="P334" s="46"/>
      <c r="Q334" s="46"/>
      <c r="R334" s="127"/>
      <c r="S334" s="28"/>
    </row>
    <row r="335" spans="2:19" ht="13.5" customHeight="1">
      <c r="B335" s="96"/>
      <c r="C335" s="98"/>
      <c r="D335" s="98"/>
      <c r="E335" s="40"/>
      <c r="F335" s="25"/>
      <c r="G335" s="63"/>
      <c r="H335" s="63"/>
      <c r="I335" s="26"/>
      <c r="J335" s="39"/>
      <c r="K335" s="39"/>
      <c r="L335" s="105"/>
      <c r="M335" s="105"/>
      <c r="N335" s="28"/>
      <c r="O335" s="28"/>
      <c r="P335" s="28"/>
      <c r="Q335" s="28"/>
      <c r="R335" s="28"/>
      <c r="S335" s="28"/>
    </row>
    <row r="336" spans="3:4" ht="15" customHeight="1">
      <c r="C336" s="7"/>
      <c r="D336" s="7"/>
    </row>
    <row r="337" spans="2:21" ht="15" customHeight="1">
      <c r="B337" s="129"/>
      <c r="C337" s="130"/>
      <c r="D337" s="130"/>
      <c r="E337" s="139"/>
      <c r="F337" s="135"/>
      <c r="G337" s="136"/>
      <c r="H337" s="136"/>
      <c r="I337" s="137"/>
      <c r="J337" s="128"/>
      <c r="K337" s="128"/>
      <c r="L337" s="138"/>
      <c r="M337" s="138"/>
      <c r="N337" s="128"/>
      <c r="O337" s="128"/>
      <c r="P337" s="128"/>
      <c r="Q337" s="128"/>
      <c r="R337" s="128"/>
      <c r="S337" s="128"/>
      <c r="T337" s="24"/>
      <c r="U337" s="24"/>
    </row>
    <row r="338" spans="2:21" ht="27.75">
      <c r="B338" s="129"/>
      <c r="C338" s="130"/>
      <c r="D338" s="130"/>
      <c r="E338" s="140" t="s">
        <v>196</v>
      </c>
      <c r="F338" s="135"/>
      <c r="G338" s="354" t="s">
        <v>264</v>
      </c>
      <c r="H338" s="354"/>
      <c r="I338" s="355"/>
      <c r="J338" s="355"/>
      <c r="K338" s="355"/>
      <c r="L338" s="355"/>
      <c r="M338" s="355"/>
      <c r="N338" s="355"/>
      <c r="O338" s="355"/>
      <c r="P338" s="355"/>
      <c r="Q338" s="355"/>
      <c r="R338" s="128"/>
      <c r="S338" s="128"/>
      <c r="T338" s="24"/>
      <c r="U338" s="24"/>
    </row>
    <row r="339" spans="2:21" ht="15" customHeight="1">
      <c r="B339" s="129"/>
      <c r="C339" s="130"/>
      <c r="D339" s="130"/>
      <c r="E339" s="139"/>
      <c r="F339" s="135"/>
      <c r="G339" s="136"/>
      <c r="H339" s="136"/>
      <c r="I339" s="137"/>
      <c r="J339" s="128"/>
      <c r="K339" s="128"/>
      <c r="L339" s="138"/>
      <c r="M339" s="138"/>
      <c r="N339" s="128"/>
      <c r="O339" s="128"/>
      <c r="P339" s="128"/>
      <c r="Q339" s="128"/>
      <c r="R339" s="128"/>
      <c r="S339" s="128"/>
      <c r="T339" s="24"/>
      <c r="U339" s="24"/>
    </row>
    <row r="340" spans="2:21" ht="15" customHeight="1">
      <c r="B340" s="129"/>
      <c r="C340" s="130"/>
      <c r="D340" s="149"/>
      <c r="E340" s="85"/>
      <c r="F340" s="86"/>
      <c r="G340" s="90"/>
      <c r="H340" s="90"/>
      <c r="I340" s="87"/>
      <c r="J340" s="88"/>
      <c r="K340" s="88"/>
      <c r="L340" s="89"/>
      <c r="M340" s="89"/>
      <c r="N340" s="88"/>
      <c r="O340" s="88"/>
      <c r="P340" s="88"/>
      <c r="Q340" s="88"/>
      <c r="R340" s="150"/>
      <c r="S340" s="128"/>
      <c r="T340" s="24"/>
      <c r="U340" s="24"/>
    </row>
    <row r="341" spans="2:19" ht="15" customHeight="1">
      <c r="B341" s="96"/>
      <c r="C341" s="96"/>
      <c r="D341" s="53"/>
      <c r="E341" s="356" t="s">
        <v>36</v>
      </c>
      <c r="F341" s="356"/>
      <c r="G341" s="356"/>
      <c r="H341" s="356"/>
      <c r="I341" s="356"/>
      <c r="J341" s="356"/>
      <c r="K341" s="356"/>
      <c r="L341" s="74"/>
      <c r="M341" s="74"/>
      <c r="N341" s="357" t="s">
        <v>37</v>
      </c>
      <c r="O341" s="357"/>
      <c r="P341" s="357"/>
      <c r="Q341" s="357"/>
      <c r="R341" s="123"/>
      <c r="S341" s="107"/>
    </row>
    <row r="342" spans="2:21" s="212" customFormat="1" ht="15" customHeight="1">
      <c r="B342" s="213"/>
      <c r="C342" s="213"/>
      <c r="D342" s="214"/>
      <c r="E342" s="215" t="s">
        <v>33</v>
      </c>
      <c r="F342" s="211"/>
      <c r="G342" s="216" t="s">
        <v>34</v>
      </c>
      <c r="H342" s="216"/>
      <c r="I342" s="211" t="s">
        <v>0</v>
      </c>
      <c r="J342" s="211" t="s">
        <v>24</v>
      </c>
      <c r="K342" s="211" t="s">
        <v>26</v>
      </c>
      <c r="L342" s="217"/>
      <c r="M342" s="218"/>
      <c r="N342" s="211" t="s">
        <v>0</v>
      </c>
      <c r="O342" s="211" t="s">
        <v>24</v>
      </c>
      <c r="P342" s="211" t="s">
        <v>26</v>
      </c>
      <c r="Q342" s="211" t="s">
        <v>25</v>
      </c>
      <c r="R342" s="219"/>
      <c r="S342" s="220"/>
      <c r="T342" s="221"/>
      <c r="U342" s="221"/>
    </row>
    <row r="343" spans="2:21" s="34" customFormat="1" ht="15" customHeight="1" thickBot="1">
      <c r="B343" s="151"/>
      <c r="C343" s="151"/>
      <c r="D343" s="91"/>
      <c r="E343" s="9"/>
      <c r="F343" s="37"/>
      <c r="G343" s="64"/>
      <c r="H343" s="64"/>
      <c r="I343" s="35"/>
      <c r="J343" s="92"/>
      <c r="K343" s="38"/>
      <c r="L343" s="72"/>
      <c r="M343" s="72"/>
      <c r="N343" s="36"/>
      <c r="O343" s="36"/>
      <c r="P343" s="36"/>
      <c r="Q343" s="36"/>
      <c r="R343" s="79"/>
      <c r="S343" s="32"/>
      <c r="T343" s="36"/>
      <c r="U343" s="36"/>
    </row>
    <row r="344" spans="2:21" s="34" customFormat="1" ht="14.25" thickBot="1" thickTop="1">
      <c r="B344" s="151"/>
      <c r="C344" s="200" t="s">
        <v>2</v>
      </c>
      <c r="D344" s="201"/>
      <c r="E344" s="202" t="s">
        <v>443</v>
      </c>
      <c r="F344" s="37"/>
      <c r="G344" s="203" t="s">
        <v>184</v>
      </c>
      <c r="H344" s="305"/>
      <c r="I344" s="35"/>
      <c r="J344" s="92"/>
      <c r="K344" s="92"/>
      <c r="L344" s="204"/>
      <c r="M344" s="204"/>
      <c r="N344" s="187"/>
      <c r="O344" s="154"/>
      <c r="P344" s="15">
        <f>N344*O344</f>
        <v>0</v>
      </c>
      <c r="Q344" s="205"/>
      <c r="R344" s="148"/>
      <c r="S344" s="32"/>
      <c r="T344" s="36"/>
      <c r="U344" s="5"/>
    </row>
    <row r="345" spans="2:21" ht="57" thickTop="1">
      <c r="B345" s="129"/>
      <c r="C345" s="130"/>
      <c r="D345" s="131"/>
      <c r="E345" s="65"/>
      <c r="F345" s="12"/>
      <c r="G345" s="319" t="s">
        <v>234</v>
      </c>
      <c r="H345" s="306"/>
      <c r="I345" s="13"/>
      <c r="J345" s="14"/>
      <c r="K345" s="14"/>
      <c r="L345" s="77"/>
      <c r="M345" s="77"/>
      <c r="R345" s="123"/>
      <c r="S345" s="128"/>
      <c r="T345" s="24"/>
      <c r="U345" s="24"/>
    </row>
    <row r="346" spans="2:21" ht="6.75" customHeight="1" thickBot="1">
      <c r="B346" s="129"/>
      <c r="C346" s="130"/>
      <c r="D346" s="131"/>
      <c r="E346" s="78"/>
      <c r="F346" s="12"/>
      <c r="G346" s="76"/>
      <c r="H346" s="76"/>
      <c r="I346" s="13"/>
      <c r="J346" s="14"/>
      <c r="K346" s="14"/>
      <c r="L346" s="77"/>
      <c r="M346" s="77"/>
      <c r="R346" s="123"/>
      <c r="S346" s="128"/>
      <c r="T346" s="24"/>
      <c r="U346" s="24"/>
    </row>
    <row r="347" spans="2:21" s="34" customFormat="1" ht="14.25" thickBot="1" thickTop="1">
      <c r="B347" s="151"/>
      <c r="C347" s="97" t="s">
        <v>3</v>
      </c>
      <c r="D347" s="277"/>
      <c r="E347" s="202" t="s">
        <v>444</v>
      </c>
      <c r="F347" s="37"/>
      <c r="G347" s="203" t="s">
        <v>164</v>
      </c>
      <c r="H347" s="203"/>
      <c r="I347" s="117"/>
      <c r="J347" s="92"/>
      <c r="K347" s="92"/>
      <c r="L347" s="204">
        <v>2.14</v>
      </c>
      <c r="M347" s="204"/>
      <c r="N347" s="187"/>
      <c r="O347" s="154"/>
      <c r="P347" s="15">
        <f>N347*O347</f>
        <v>0</v>
      </c>
      <c r="Q347" s="188"/>
      <c r="R347" s="148"/>
      <c r="S347" s="32"/>
      <c r="T347" s="36"/>
      <c r="U347" s="36"/>
    </row>
    <row r="348" spans="2:20" s="16" customFormat="1" ht="23.25" thickTop="1">
      <c r="B348" s="96"/>
      <c r="C348" s="98"/>
      <c r="D348" s="53"/>
      <c r="E348"/>
      <c r="F348" s="18"/>
      <c r="G348" s="327" t="s">
        <v>266</v>
      </c>
      <c r="H348" s="62"/>
      <c r="I348" s="17"/>
      <c r="J348" s="17"/>
      <c r="K348" s="19"/>
      <c r="L348" s="69"/>
      <c r="M348" s="69"/>
      <c r="N348" s="20"/>
      <c r="O348" s="20"/>
      <c r="P348" s="20"/>
      <c r="Q348" s="20"/>
      <c r="R348" s="123"/>
      <c r="S348" s="28"/>
      <c r="T348" s="5"/>
    </row>
    <row r="349" spans="2:20" s="16" customFormat="1" ht="6.75" customHeight="1" thickBot="1">
      <c r="B349" s="96"/>
      <c r="C349" s="98"/>
      <c r="D349" s="53"/>
      <c r="E349"/>
      <c r="F349" s="18"/>
      <c r="G349" s="62"/>
      <c r="H349" s="62"/>
      <c r="I349" s="17"/>
      <c r="J349" s="17"/>
      <c r="K349" s="19"/>
      <c r="L349" s="69"/>
      <c r="M349" s="69"/>
      <c r="N349" s="20"/>
      <c r="O349" s="20"/>
      <c r="P349" s="20"/>
      <c r="Q349" s="20"/>
      <c r="R349" s="123"/>
      <c r="S349" s="28"/>
      <c r="T349" s="5"/>
    </row>
    <row r="350" spans="2:21" s="34" customFormat="1" ht="14.25" thickBot="1" thickTop="1">
      <c r="B350" s="151"/>
      <c r="C350" s="97" t="s">
        <v>4</v>
      </c>
      <c r="D350" s="277"/>
      <c r="E350" s="202" t="s">
        <v>445</v>
      </c>
      <c r="F350" s="37"/>
      <c r="G350" s="203" t="s">
        <v>228</v>
      </c>
      <c r="H350" s="203"/>
      <c r="I350" s="117">
        <v>1</v>
      </c>
      <c r="J350" s="92">
        <v>18</v>
      </c>
      <c r="K350" s="92">
        <f>I350*J350</f>
        <v>18</v>
      </c>
      <c r="L350" s="204">
        <v>2.14</v>
      </c>
      <c r="M350" s="204"/>
      <c r="N350" s="187"/>
      <c r="O350" s="154"/>
      <c r="P350" s="15">
        <f>N350*O350</f>
        <v>0</v>
      </c>
      <c r="Q350" s="188"/>
      <c r="R350" s="148"/>
      <c r="S350" s="32"/>
      <c r="T350" s="36"/>
      <c r="U350" s="36"/>
    </row>
    <row r="351" spans="2:19" ht="39.75" customHeight="1" thickTop="1">
      <c r="B351" s="96"/>
      <c r="C351" s="98"/>
      <c r="D351" s="125"/>
      <c r="E351" s="73"/>
      <c r="G351" s="295" t="s">
        <v>233</v>
      </c>
      <c r="H351" s="295"/>
      <c r="I351" s="117"/>
      <c r="J351" s="92"/>
      <c r="K351" s="92"/>
      <c r="Q351" s="118"/>
      <c r="R351" s="123"/>
      <c r="S351" s="28"/>
    </row>
    <row r="352" spans="2:19" ht="6.75" customHeight="1" thickBot="1">
      <c r="B352" s="96"/>
      <c r="C352" s="98"/>
      <c r="D352" s="125"/>
      <c r="E352" s="73"/>
      <c r="I352" s="117"/>
      <c r="J352" s="92"/>
      <c r="K352" s="92"/>
      <c r="R352" s="123"/>
      <c r="S352" s="28"/>
    </row>
    <row r="353" spans="2:21" s="34" customFormat="1" ht="14.25" thickBot="1" thickTop="1">
      <c r="B353" s="151"/>
      <c r="C353" s="200" t="s">
        <v>5</v>
      </c>
      <c r="D353" s="277"/>
      <c r="E353" s="202" t="s">
        <v>446</v>
      </c>
      <c r="F353" s="37"/>
      <c r="G353" s="203" t="s">
        <v>229</v>
      </c>
      <c r="H353" s="203"/>
      <c r="I353" s="117">
        <v>1</v>
      </c>
      <c r="J353" s="92">
        <v>4</v>
      </c>
      <c r="K353" s="92">
        <f>I353*J353</f>
        <v>4</v>
      </c>
      <c r="L353" s="204">
        <v>2.14</v>
      </c>
      <c r="M353" s="204"/>
      <c r="N353" s="187"/>
      <c r="O353" s="154"/>
      <c r="P353" s="15">
        <f>N353*O353</f>
        <v>0</v>
      </c>
      <c r="Q353" s="188"/>
      <c r="R353" s="148"/>
      <c r="S353" s="32"/>
      <c r="T353" s="36"/>
      <c r="U353" s="36"/>
    </row>
    <row r="354" spans="2:19" ht="23.25" thickTop="1">
      <c r="B354" s="96"/>
      <c r="C354" s="130"/>
      <c r="D354" s="125"/>
      <c r="E354" s="73"/>
      <c r="G354" s="295" t="s">
        <v>232</v>
      </c>
      <c r="H354" s="295"/>
      <c r="I354" s="117"/>
      <c r="J354" s="92"/>
      <c r="K354" s="92"/>
      <c r="Q354" s="118"/>
      <c r="R354" s="123"/>
      <c r="S354" s="28"/>
    </row>
    <row r="355" spans="2:19" ht="6.75" customHeight="1" thickBot="1">
      <c r="B355" s="96"/>
      <c r="C355" s="130"/>
      <c r="D355" s="125"/>
      <c r="E355" s="73"/>
      <c r="I355" s="117"/>
      <c r="J355" s="92"/>
      <c r="K355" s="92"/>
      <c r="R355" s="123"/>
      <c r="S355" s="28"/>
    </row>
    <row r="356" spans="2:21" s="34" customFormat="1" ht="14.25" thickBot="1" thickTop="1">
      <c r="B356" s="151"/>
      <c r="C356" s="200" t="s">
        <v>6</v>
      </c>
      <c r="D356" s="201"/>
      <c r="E356" s="202" t="s">
        <v>447</v>
      </c>
      <c r="F356" s="37"/>
      <c r="G356" s="203" t="s">
        <v>219</v>
      </c>
      <c r="H356" s="203"/>
      <c r="I356" s="35"/>
      <c r="J356" s="92"/>
      <c r="K356" s="92">
        <f>(SUM($K$18:$K$353)/0.78)*0.22</f>
        <v>1946.4133333333334</v>
      </c>
      <c r="L356" s="204"/>
      <c r="M356" s="204"/>
      <c r="N356" s="187"/>
      <c r="O356" s="154"/>
      <c r="P356" s="15">
        <f>N356*O356</f>
        <v>0</v>
      </c>
      <c r="Q356" s="205"/>
      <c r="R356" s="148"/>
      <c r="S356" s="32"/>
      <c r="T356" s="36"/>
      <c r="U356" s="5"/>
    </row>
    <row r="357" spans="2:21" ht="13.5" thickTop="1">
      <c r="B357" s="130"/>
      <c r="C357" s="130"/>
      <c r="D357" s="131"/>
      <c r="E357" s="65"/>
      <c r="F357" s="12"/>
      <c r="G357" s="295" t="s">
        <v>220</v>
      </c>
      <c r="H357" s="76"/>
      <c r="I357" s="13"/>
      <c r="J357" s="14"/>
      <c r="K357" s="14"/>
      <c r="L357" s="77"/>
      <c r="M357" s="77"/>
      <c r="R357" s="123"/>
      <c r="S357" s="128"/>
      <c r="T357" s="24"/>
      <c r="U357" s="24"/>
    </row>
    <row r="358" spans="2:21" ht="6.75" customHeight="1" thickBot="1">
      <c r="B358" s="130"/>
      <c r="C358" s="130"/>
      <c r="D358" s="131"/>
      <c r="E358" s="78"/>
      <c r="F358" s="12"/>
      <c r="G358" s="76"/>
      <c r="H358" s="76"/>
      <c r="I358" s="13"/>
      <c r="J358" s="14"/>
      <c r="K358" s="14"/>
      <c r="L358" s="77"/>
      <c r="M358" s="77"/>
      <c r="R358" s="123"/>
      <c r="S358" s="128"/>
      <c r="T358" s="24"/>
      <c r="U358" s="24"/>
    </row>
    <row r="359" spans="2:21" s="34" customFormat="1" ht="14.25" thickBot="1" thickTop="1">
      <c r="B359" s="151"/>
      <c r="C359" s="200" t="s">
        <v>7</v>
      </c>
      <c r="D359" s="201"/>
      <c r="E359" s="202" t="s">
        <v>448</v>
      </c>
      <c r="F359" s="37"/>
      <c r="G359" s="203" t="s">
        <v>230</v>
      </c>
      <c r="H359" s="203"/>
      <c r="I359" s="35"/>
      <c r="J359" s="92"/>
      <c r="K359" s="92">
        <f>(SUM($K$18:$L$353)/0.97)*0.03</f>
        <v>215.81319587628872</v>
      </c>
      <c r="L359" s="204"/>
      <c r="M359" s="204"/>
      <c r="N359" s="187"/>
      <c r="O359" s="154"/>
      <c r="P359" s="15">
        <f>N359*O359</f>
        <v>0</v>
      </c>
      <c r="Q359" s="205"/>
      <c r="R359" s="148"/>
      <c r="S359" s="32"/>
      <c r="T359" s="36"/>
      <c r="U359" s="5"/>
    </row>
    <row r="360" spans="2:19" ht="13.5" thickTop="1">
      <c r="B360" s="96"/>
      <c r="C360" s="98"/>
      <c r="D360" s="125"/>
      <c r="E360" s="73"/>
      <c r="G360" s="295" t="s">
        <v>221</v>
      </c>
      <c r="H360" s="295"/>
      <c r="I360" s="117"/>
      <c r="J360" s="11"/>
      <c r="Q360" s="118"/>
      <c r="R360" s="123"/>
      <c r="S360" s="28"/>
    </row>
    <row r="361" spans="2:19" ht="6.75" customHeight="1">
      <c r="B361" s="96"/>
      <c r="C361" s="98"/>
      <c r="D361" s="125"/>
      <c r="E361" s="73"/>
      <c r="I361" s="117"/>
      <c r="J361" s="11"/>
      <c r="R361" s="123"/>
      <c r="S361" s="28"/>
    </row>
    <row r="362" spans="2:21" ht="12.75">
      <c r="B362" s="129"/>
      <c r="C362" s="130"/>
      <c r="D362" s="132"/>
      <c r="E362" s="95"/>
      <c r="F362" s="80"/>
      <c r="G362" s="81"/>
      <c r="H362" s="81"/>
      <c r="I362" s="82"/>
      <c r="J362" s="83"/>
      <c r="K362" s="83"/>
      <c r="L362" s="84"/>
      <c r="M362" s="84"/>
      <c r="N362" s="83"/>
      <c r="O362" s="83"/>
      <c r="P362" s="83"/>
      <c r="Q362" s="83"/>
      <c r="R362" s="133"/>
      <c r="S362" s="128"/>
      <c r="T362" s="24"/>
      <c r="U362" s="24"/>
    </row>
    <row r="363" spans="2:19" ht="15" customHeight="1">
      <c r="B363" s="96"/>
      <c r="C363" s="96"/>
      <c r="D363" s="96"/>
      <c r="E363" s="40"/>
      <c r="F363" s="25"/>
      <c r="G363" s="63"/>
      <c r="H363" s="63"/>
      <c r="I363" s="26"/>
      <c r="J363" s="33"/>
      <c r="K363" s="39"/>
      <c r="L363" s="105"/>
      <c r="M363" s="105"/>
      <c r="N363" s="28"/>
      <c r="O363" s="28"/>
      <c r="P363" s="28"/>
      <c r="Q363" s="28"/>
      <c r="R363" s="28"/>
      <c r="S363" s="28"/>
    </row>
    <row r="365" spans="2:21" ht="15" customHeight="1">
      <c r="B365" s="129"/>
      <c r="C365" s="130"/>
      <c r="D365" s="130"/>
      <c r="E365" s="139"/>
      <c r="F365" s="135"/>
      <c r="G365" s="136"/>
      <c r="H365" s="136"/>
      <c r="I365" s="137"/>
      <c r="J365" s="128"/>
      <c r="K365" s="128"/>
      <c r="L365" s="138"/>
      <c r="M365" s="138"/>
      <c r="N365" s="128"/>
      <c r="O365" s="128"/>
      <c r="P365" s="128"/>
      <c r="Q365" s="128"/>
      <c r="R365" s="128"/>
      <c r="S365" s="128"/>
      <c r="T365" s="24"/>
      <c r="U365" s="24"/>
    </row>
    <row r="366" spans="2:21" ht="27.75">
      <c r="B366" s="129"/>
      <c r="C366" s="130"/>
      <c r="D366" s="130"/>
      <c r="E366" s="140" t="s">
        <v>243</v>
      </c>
      <c r="F366" s="135"/>
      <c r="G366" s="354" t="s">
        <v>321</v>
      </c>
      <c r="H366" s="354"/>
      <c r="I366" s="355"/>
      <c r="J366" s="355"/>
      <c r="K366" s="355"/>
      <c r="L366" s="355"/>
      <c r="M366" s="355"/>
      <c r="N366" s="355"/>
      <c r="O366" s="355"/>
      <c r="P366" s="355"/>
      <c r="Q366" s="355"/>
      <c r="R366" s="128"/>
      <c r="S366" s="128"/>
      <c r="T366" s="24"/>
      <c r="U366" s="24"/>
    </row>
    <row r="367" spans="2:21" ht="15" customHeight="1">
      <c r="B367" s="129"/>
      <c r="C367" s="130"/>
      <c r="D367" s="130"/>
      <c r="E367" s="139"/>
      <c r="F367" s="135"/>
      <c r="G367" s="136"/>
      <c r="H367" s="136"/>
      <c r="I367" s="137"/>
      <c r="J367" s="128"/>
      <c r="K367" s="128"/>
      <c r="L367" s="138"/>
      <c r="M367" s="138"/>
      <c r="N367" s="128"/>
      <c r="O367" s="128"/>
      <c r="P367" s="128"/>
      <c r="Q367" s="128"/>
      <c r="R367" s="128"/>
      <c r="S367" s="128"/>
      <c r="T367" s="24"/>
      <c r="U367" s="24"/>
    </row>
    <row r="368" spans="2:21" ht="15" customHeight="1">
      <c r="B368" s="129"/>
      <c r="C368" s="130"/>
      <c r="D368" s="149"/>
      <c r="E368" s="85"/>
      <c r="F368" s="86"/>
      <c r="G368" s="90"/>
      <c r="H368" s="90"/>
      <c r="I368" s="87"/>
      <c r="J368" s="88"/>
      <c r="K368" s="88"/>
      <c r="L368" s="89"/>
      <c r="M368" s="89"/>
      <c r="N368" s="88"/>
      <c r="O368" s="88"/>
      <c r="P368" s="88"/>
      <c r="Q368" s="88"/>
      <c r="R368" s="150"/>
      <c r="S368" s="128"/>
      <c r="T368" s="24"/>
      <c r="U368" s="24"/>
    </row>
    <row r="369" spans="2:19" ht="15" customHeight="1">
      <c r="B369" s="96"/>
      <c r="C369" s="96"/>
      <c r="D369" s="53"/>
      <c r="E369" s="356" t="s">
        <v>36</v>
      </c>
      <c r="F369" s="356"/>
      <c r="G369" s="356"/>
      <c r="H369" s="356"/>
      <c r="I369" s="356"/>
      <c r="J369" s="356"/>
      <c r="K369" s="356"/>
      <c r="L369" s="74"/>
      <c r="M369" s="74"/>
      <c r="N369" s="357" t="s">
        <v>37</v>
      </c>
      <c r="O369" s="357"/>
      <c r="P369" s="357"/>
      <c r="Q369" s="357"/>
      <c r="R369" s="123"/>
      <c r="S369" s="107"/>
    </row>
    <row r="370" spans="2:21" s="212" customFormat="1" ht="15" customHeight="1">
      <c r="B370" s="213"/>
      <c r="C370" s="213"/>
      <c r="D370" s="214"/>
      <c r="E370" s="215" t="s">
        <v>33</v>
      </c>
      <c r="F370" s="211"/>
      <c r="G370" s="216" t="s">
        <v>34</v>
      </c>
      <c r="H370" s="216"/>
      <c r="I370" s="211" t="s">
        <v>0</v>
      </c>
      <c r="J370" s="211" t="s">
        <v>24</v>
      </c>
      <c r="K370" s="211" t="s">
        <v>26</v>
      </c>
      <c r="L370" s="217"/>
      <c r="M370" s="218"/>
      <c r="N370" s="211" t="s">
        <v>0</v>
      </c>
      <c r="O370" s="211" t="s">
        <v>24</v>
      </c>
      <c r="P370" s="211" t="s">
        <v>26</v>
      </c>
      <c r="Q370" s="211" t="s">
        <v>25</v>
      </c>
      <c r="R370" s="219"/>
      <c r="S370" s="220"/>
      <c r="T370" s="221"/>
      <c r="U370" s="221"/>
    </row>
    <row r="371" spans="2:21" s="34" customFormat="1" ht="15" customHeight="1" thickBot="1">
      <c r="B371" s="151"/>
      <c r="C371" s="151"/>
      <c r="D371" s="91"/>
      <c r="E371" s="9"/>
      <c r="F371" s="37"/>
      <c r="G371" s="64"/>
      <c r="H371" s="64"/>
      <c r="I371" s="35"/>
      <c r="J371" s="92"/>
      <c r="K371" s="38"/>
      <c r="L371" s="72"/>
      <c r="M371" s="72"/>
      <c r="N371" s="36"/>
      <c r="O371" s="36"/>
      <c r="P371" s="36"/>
      <c r="Q371" s="36"/>
      <c r="R371" s="79"/>
      <c r="S371" s="32"/>
      <c r="T371" s="36"/>
      <c r="U371" s="36"/>
    </row>
    <row r="372" spans="2:21" s="34" customFormat="1" ht="14.25" thickBot="1" thickTop="1">
      <c r="B372" s="151"/>
      <c r="C372" s="200" t="s">
        <v>2</v>
      </c>
      <c r="D372" s="201"/>
      <c r="E372" s="202" t="s">
        <v>449</v>
      </c>
      <c r="F372" s="37"/>
      <c r="G372" s="334" t="s">
        <v>322</v>
      </c>
      <c r="H372" s="305"/>
      <c r="I372" s="35"/>
      <c r="J372" s="92"/>
      <c r="K372" s="92"/>
      <c r="L372" s="204"/>
      <c r="M372" s="204"/>
      <c r="N372" s="187"/>
      <c r="O372" s="154"/>
      <c r="P372" s="15">
        <f>N372*O372</f>
        <v>0</v>
      </c>
      <c r="Q372" s="205"/>
      <c r="R372" s="148"/>
      <c r="S372" s="32"/>
      <c r="T372" s="36"/>
      <c r="U372" s="5"/>
    </row>
    <row r="373" spans="2:21" ht="14.25" thickBot="1" thickTop="1">
      <c r="B373" s="129"/>
      <c r="C373" s="130"/>
      <c r="D373" s="131"/>
      <c r="E373" s="65"/>
      <c r="F373" s="12"/>
      <c r="G373" s="188" t="s">
        <v>323</v>
      </c>
      <c r="H373" s="306"/>
      <c r="I373" s="13"/>
      <c r="J373" s="14"/>
      <c r="K373" s="14"/>
      <c r="L373" s="77"/>
      <c r="M373" s="77"/>
      <c r="R373" s="123"/>
      <c r="S373" s="128"/>
      <c r="T373" s="24"/>
      <c r="U373" s="24"/>
    </row>
    <row r="374" spans="2:21" ht="6.75" customHeight="1" thickBot="1" thickTop="1">
      <c r="B374" s="129"/>
      <c r="C374" s="130"/>
      <c r="D374" s="131"/>
      <c r="E374" s="78"/>
      <c r="F374" s="12"/>
      <c r="G374" s="191"/>
      <c r="H374" s="76"/>
      <c r="I374" s="13"/>
      <c r="J374" s="14"/>
      <c r="K374" s="14"/>
      <c r="L374" s="77"/>
      <c r="M374" s="77"/>
      <c r="R374" s="123"/>
      <c r="S374" s="128"/>
      <c r="T374" s="24"/>
      <c r="U374" s="24"/>
    </row>
    <row r="375" spans="2:21" s="34" customFormat="1" ht="14.25" thickBot="1" thickTop="1">
      <c r="B375" s="151"/>
      <c r="C375" s="97" t="s">
        <v>3</v>
      </c>
      <c r="D375" s="277"/>
      <c r="E375" s="202" t="s">
        <v>450</v>
      </c>
      <c r="F375" s="37"/>
      <c r="G375" s="334" t="s">
        <v>322</v>
      </c>
      <c r="H375" s="203"/>
      <c r="I375" s="117"/>
      <c r="J375" s="92"/>
      <c r="K375" s="92"/>
      <c r="L375" s="204">
        <v>2.14</v>
      </c>
      <c r="M375" s="204"/>
      <c r="N375" s="187"/>
      <c r="O375" s="154"/>
      <c r="P375" s="15">
        <f>N375*O375</f>
        <v>0</v>
      </c>
      <c r="Q375" s="188"/>
      <c r="R375" s="148"/>
      <c r="S375" s="32"/>
      <c r="T375" s="36"/>
      <c r="U375" s="36"/>
    </row>
    <row r="376" spans="2:20" s="16" customFormat="1" ht="14.25" thickBot="1" thickTop="1">
      <c r="B376" s="96"/>
      <c r="C376" s="98"/>
      <c r="D376" s="53"/>
      <c r="E376"/>
      <c r="F376" s="18"/>
      <c r="G376" s="188" t="s">
        <v>323</v>
      </c>
      <c r="H376" s="62"/>
      <c r="I376" s="17"/>
      <c r="J376" s="17"/>
      <c r="K376" s="19"/>
      <c r="L376" s="69"/>
      <c r="M376" s="69"/>
      <c r="N376" s="20"/>
      <c r="O376" s="20"/>
      <c r="P376" s="20"/>
      <c r="Q376" s="20"/>
      <c r="R376" s="123"/>
      <c r="S376" s="28"/>
      <c r="T376" s="5"/>
    </row>
    <row r="377" spans="2:20" s="16" customFormat="1" ht="6.75" customHeight="1" thickBot="1" thickTop="1">
      <c r="B377" s="96"/>
      <c r="C377" s="98"/>
      <c r="D377" s="53"/>
      <c r="E377"/>
      <c r="F377" s="18"/>
      <c r="G377" s="191"/>
      <c r="H377" s="62"/>
      <c r="I377" s="17"/>
      <c r="J377" s="17"/>
      <c r="K377" s="19"/>
      <c r="L377" s="69"/>
      <c r="M377" s="69"/>
      <c r="N377" s="20"/>
      <c r="O377" s="20"/>
      <c r="P377" s="20"/>
      <c r="Q377" s="20"/>
      <c r="R377" s="123"/>
      <c r="S377" s="28"/>
      <c r="T377" s="5"/>
    </row>
    <row r="378" spans="2:21" s="34" customFormat="1" ht="14.25" thickBot="1" thickTop="1">
      <c r="B378" s="151"/>
      <c r="C378" s="97" t="s">
        <v>4</v>
      </c>
      <c r="D378" s="277"/>
      <c r="E378" s="202" t="s">
        <v>451</v>
      </c>
      <c r="F378" s="37"/>
      <c r="G378" s="334" t="s">
        <v>322</v>
      </c>
      <c r="H378" s="203"/>
      <c r="I378" s="117"/>
      <c r="J378" s="92"/>
      <c r="K378" s="92"/>
      <c r="L378" s="204">
        <v>2.14</v>
      </c>
      <c r="M378" s="204"/>
      <c r="N378" s="187"/>
      <c r="O378" s="154"/>
      <c r="P378" s="15">
        <f>N378*O378</f>
        <v>0</v>
      </c>
      <c r="Q378" s="188"/>
      <c r="R378" s="148"/>
      <c r="S378" s="32"/>
      <c r="T378" s="36"/>
      <c r="U378" s="36"/>
    </row>
    <row r="379" spans="2:19" ht="14.25" thickBot="1" thickTop="1">
      <c r="B379" s="96"/>
      <c r="C379" s="98"/>
      <c r="D379" s="125"/>
      <c r="E379" s="73"/>
      <c r="G379" s="188" t="s">
        <v>323</v>
      </c>
      <c r="H379" s="295"/>
      <c r="I379" s="117"/>
      <c r="J379" s="92"/>
      <c r="K379" s="92"/>
      <c r="Q379" s="118"/>
      <c r="R379" s="123"/>
      <c r="S379" s="28"/>
    </row>
    <row r="380" spans="2:19" ht="6.75" customHeight="1" thickBot="1" thickTop="1">
      <c r="B380" s="96"/>
      <c r="C380" s="98"/>
      <c r="D380" s="125"/>
      <c r="E380" s="73"/>
      <c r="G380" s="191"/>
      <c r="I380" s="117"/>
      <c r="J380" s="92"/>
      <c r="K380" s="92"/>
      <c r="R380" s="123"/>
      <c r="S380" s="28"/>
    </row>
    <row r="381" spans="2:21" s="34" customFormat="1" ht="14.25" thickBot="1" thickTop="1">
      <c r="B381" s="151"/>
      <c r="C381" s="200" t="s">
        <v>5</v>
      </c>
      <c r="D381" s="277"/>
      <c r="E381" s="202" t="s">
        <v>452</v>
      </c>
      <c r="F381" s="37"/>
      <c r="G381" s="334" t="s">
        <v>322</v>
      </c>
      <c r="H381" s="203"/>
      <c r="I381" s="117"/>
      <c r="J381" s="92"/>
      <c r="K381" s="92"/>
      <c r="L381" s="204">
        <v>2.14</v>
      </c>
      <c r="M381" s="204"/>
      <c r="N381" s="187"/>
      <c r="O381" s="154"/>
      <c r="P381" s="15">
        <f>N381*O381</f>
        <v>0</v>
      </c>
      <c r="Q381" s="188"/>
      <c r="R381" s="148"/>
      <c r="S381" s="32"/>
      <c r="T381" s="36"/>
      <c r="U381" s="36"/>
    </row>
    <row r="382" spans="2:19" ht="14.25" thickBot="1" thickTop="1">
      <c r="B382" s="96"/>
      <c r="C382" s="130"/>
      <c r="D382" s="125"/>
      <c r="E382" s="73"/>
      <c r="G382" s="188" t="s">
        <v>323</v>
      </c>
      <c r="H382" s="295"/>
      <c r="I382" s="117"/>
      <c r="J382" s="92"/>
      <c r="K382" s="92"/>
      <c r="Q382" s="118"/>
      <c r="R382" s="123"/>
      <c r="S382" s="28"/>
    </row>
    <row r="383" spans="2:19" ht="6.75" customHeight="1" thickBot="1" thickTop="1">
      <c r="B383" s="96"/>
      <c r="C383" s="130"/>
      <c r="D383" s="125"/>
      <c r="E383" s="73"/>
      <c r="G383" s="191"/>
      <c r="I383" s="117"/>
      <c r="J383" s="92"/>
      <c r="K383" s="92"/>
      <c r="R383" s="123"/>
      <c r="S383" s="28"/>
    </row>
    <row r="384" spans="2:21" s="34" customFormat="1" ht="14.25" thickBot="1" thickTop="1">
      <c r="B384" s="151"/>
      <c r="C384" s="200" t="s">
        <v>6</v>
      </c>
      <c r="D384" s="201"/>
      <c r="E384" s="202" t="s">
        <v>453</v>
      </c>
      <c r="F384" s="37"/>
      <c r="G384" s="334" t="s">
        <v>322</v>
      </c>
      <c r="H384" s="203"/>
      <c r="I384" s="35"/>
      <c r="J384" s="92"/>
      <c r="K384" s="92"/>
      <c r="L384" s="204"/>
      <c r="M384" s="204"/>
      <c r="N384" s="187"/>
      <c r="O384" s="154"/>
      <c r="P384" s="15">
        <f>N384*O384</f>
        <v>0</v>
      </c>
      <c r="Q384" s="205"/>
      <c r="R384" s="148"/>
      <c r="S384" s="32"/>
      <c r="T384" s="36"/>
      <c r="U384" s="5"/>
    </row>
    <row r="385" spans="2:21" ht="14.25" thickBot="1" thickTop="1">
      <c r="B385" s="130"/>
      <c r="C385" s="130"/>
      <c r="D385" s="131"/>
      <c r="E385" s="65"/>
      <c r="F385" s="12"/>
      <c r="G385" s="188" t="s">
        <v>323</v>
      </c>
      <c r="H385" s="76"/>
      <c r="I385" s="13"/>
      <c r="J385" s="14"/>
      <c r="K385" s="14"/>
      <c r="L385" s="77"/>
      <c r="M385" s="77"/>
      <c r="R385" s="123"/>
      <c r="S385" s="128"/>
      <c r="T385" s="24"/>
      <c r="U385" s="24"/>
    </row>
    <row r="386" spans="2:21" ht="6.75" customHeight="1" thickBot="1" thickTop="1">
      <c r="B386" s="130"/>
      <c r="C386" s="130"/>
      <c r="D386" s="131"/>
      <c r="E386" s="78"/>
      <c r="F386" s="12"/>
      <c r="G386" s="191"/>
      <c r="H386" s="76"/>
      <c r="I386" s="13"/>
      <c r="J386" s="14"/>
      <c r="K386" s="14"/>
      <c r="L386" s="77"/>
      <c r="M386" s="77"/>
      <c r="R386" s="123"/>
      <c r="S386" s="128"/>
      <c r="T386" s="24"/>
      <c r="U386" s="24"/>
    </row>
    <row r="387" spans="2:21" s="34" customFormat="1" ht="14.25" thickBot="1" thickTop="1">
      <c r="B387" s="151"/>
      <c r="C387" s="200" t="s">
        <v>7</v>
      </c>
      <c r="D387" s="201"/>
      <c r="E387" s="202" t="s">
        <v>454</v>
      </c>
      <c r="F387" s="37"/>
      <c r="G387" s="334" t="s">
        <v>322</v>
      </c>
      <c r="H387" s="203"/>
      <c r="I387" s="35"/>
      <c r="J387" s="92"/>
      <c r="K387" s="92"/>
      <c r="L387" s="204"/>
      <c r="M387" s="204"/>
      <c r="N387" s="187"/>
      <c r="O387" s="154"/>
      <c r="P387" s="15">
        <f>N387*O387</f>
        <v>0</v>
      </c>
      <c r="Q387" s="205"/>
      <c r="R387" s="148"/>
      <c r="S387" s="32"/>
      <c r="T387" s="36"/>
      <c r="U387" s="5"/>
    </row>
    <row r="388" spans="2:19" ht="14.25" thickBot="1" thickTop="1">
      <c r="B388" s="96"/>
      <c r="C388" s="98"/>
      <c r="D388" s="125"/>
      <c r="E388" s="73"/>
      <c r="G388" s="188" t="s">
        <v>323</v>
      </c>
      <c r="H388" s="295"/>
      <c r="I388" s="117"/>
      <c r="J388" s="11"/>
      <c r="Q388" s="118"/>
      <c r="R388" s="123"/>
      <c r="S388" s="28"/>
    </row>
    <row r="389" spans="2:19" ht="6.75" customHeight="1" thickTop="1">
      <c r="B389" s="96"/>
      <c r="C389" s="98"/>
      <c r="D389" s="125"/>
      <c r="E389" s="73"/>
      <c r="I389" s="117"/>
      <c r="J389" s="11"/>
      <c r="R389" s="123"/>
      <c r="S389" s="28"/>
    </row>
    <row r="390" spans="2:21" ht="12.75">
      <c r="B390" s="129"/>
      <c r="C390" s="130"/>
      <c r="D390" s="132"/>
      <c r="E390" s="95"/>
      <c r="F390" s="80"/>
      <c r="G390" s="81"/>
      <c r="H390" s="81"/>
      <c r="I390" s="82"/>
      <c r="J390" s="83"/>
      <c r="K390" s="83"/>
      <c r="L390" s="84"/>
      <c r="M390" s="84"/>
      <c r="N390" s="83"/>
      <c r="O390" s="83"/>
      <c r="P390" s="83"/>
      <c r="Q390" s="83"/>
      <c r="R390" s="133"/>
      <c r="S390" s="128"/>
      <c r="T390" s="24"/>
      <c r="U390" s="24"/>
    </row>
    <row r="391" spans="2:19" ht="15" customHeight="1">
      <c r="B391" s="96"/>
      <c r="C391" s="96"/>
      <c r="D391" s="96"/>
      <c r="E391" s="40"/>
      <c r="F391" s="25"/>
      <c r="G391" s="63"/>
      <c r="H391" s="63"/>
      <c r="I391" s="26"/>
      <c r="J391" s="33"/>
      <c r="K391" s="39"/>
      <c r="L391" s="105"/>
      <c r="M391" s="105"/>
      <c r="N391" s="28"/>
      <c r="O391" s="28"/>
      <c r="P391" s="28"/>
      <c r="Q391" s="28"/>
      <c r="R391" s="28"/>
      <c r="S391" s="28"/>
    </row>
    <row r="394" spans="1:21" s="4" customFormat="1" ht="15" customHeight="1">
      <c r="A394" s="3"/>
      <c r="B394" s="3"/>
      <c r="C394" s="3"/>
      <c r="D394" s="3"/>
      <c r="E394" s="9"/>
      <c r="F394" s="2"/>
      <c r="G394" s="49"/>
      <c r="H394" s="49"/>
      <c r="J394" s="10"/>
      <c r="K394" s="11"/>
      <c r="L394" s="66"/>
      <c r="M394" s="66"/>
      <c r="N394" s="5"/>
      <c r="O394" s="5"/>
      <c r="P394" s="5"/>
      <c r="Q394" s="5"/>
      <c r="R394" s="5"/>
      <c r="S394" s="5"/>
      <c r="T394" s="5"/>
      <c r="U394" s="5"/>
    </row>
    <row r="410" spans="1:21" s="11" customFormat="1" ht="15" customHeight="1">
      <c r="A410" s="3"/>
      <c r="B410" s="3"/>
      <c r="C410" s="3"/>
      <c r="D410" s="3"/>
      <c r="E410" s="9"/>
      <c r="F410" s="2"/>
      <c r="G410" s="23"/>
      <c r="H410" s="23"/>
      <c r="I410" s="4"/>
      <c r="J410" s="10"/>
      <c r="L410" s="66"/>
      <c r="M410" s="66"/>
      <c r="N410" s="5"/>
      <c r="O410" s="5"/>
      <c r="P410" s="5"/>
      <c r="Q410" s="5"/>
      <c r="R410" s="5"/>
      <c r="S410" s="5"/>
      <c r="T410" s="5"/>
      <c r="U410" s="5"/>
    </row>
  </sheetData>
  <sheetProtection password="C6CB" sheet="1" objects="1" scenarios="1"/>
  <mergeCells count="38">
    <mergeCell ref="G162:Q162"/>
    <mergeCell ref="E165:K165"/>
    <mergeCell ref="N165:Q165"/>
    <mergeCell ref="G313:Q313"/>
    <mergeCell ref="E303:K303"/>
    <mergeCell ref="N303:Q303"/>
    <mergeCell ref="E211:K211"/>
    <mergeCell ref="N211:Q211"/>
    <mergeCell ref="G242:Q242"/>
    <mergeCell ref="E245:K245"/>
    <mergeCell ref="G338:Q338"/>
    <mergeCell ref="G208:Q208"/>
    <mergeCell ref="E341:K341"/>
    <mergeCell ref="N341:Q341"/>
    <mergeCell ref="E316:K316"/>
    <mergeCell ref="N316:Q316"/>
    <mergeCell ref="N245:Q245"/>
    <mergeCell ref="G300:Q300"/>
    <mergeCell ref="N15:Q15"/>
    <mergeCell ref="G131:Q131"/>
    <mergeCell ref="E134:K134"/>
    <mergeCell ref="N134:Q134"/>
    <mergeCell ref="G87:Q87"/>
    <mergeCell ref="E90:K90"/>
    <mergeCell ref="N90:Q90"/>
    <mergeCell ref="G112:Q112"/>
    <mergeCell ref="E115:K115"/>
    <mergeCell ref="N115:Q115"/>
    <mergeCell ref="G366:Q366"/>
    <mergeCell ref="E369:K369"/>
    <mergeCell ref="N369:Q369"/>
    <mergeCell ref="I6:K6"/>
    <mergeCell ref="I7:K7"/>
    <mergeCell ref="G53:Q53"/>
    <mergeCell ref="E56:K56"/>
    <mergeCell ref="N56:Q56"/>
    <mergeCell ref="G12:Q12"/>
    <mergeCell ref="E15:K15"/>
  </mergeCells>
  <printOptions/>
  <pageMargins left="0.7" right="0.7" top="0.75" bottom="0.75" header="0.3" footer="0.3"/>
  <pageSetup fitToHeight="0" fitToWidth="1" horizontalDpi="600" verticalDpi="600" orientation="portrait" paperSize="8" scale="64" r:id="rId1"/>
  <rowBreaks count="4" manualBreakCount="4">
    <brk id="85" max="19" man="1"/>
    <brk id="160" max="19" man="1"/>
    <brk id="240" max="19" man="1"/>
    <brk id="335" max="19" man="1"/>
  </rowBreaks>
</worksheet>
</file>

<file path=xl/worksheets/sheet5.xml><?xml version="1.0" encoding="utf-8"?>
<worksheet xmlns="http://schemas.openxmlformats.org/spreadsheetml/2006/main" xmlns:r="http://schemas.openxmlformats.org/officeDocument/2006/relationships">
  <sheetPr>
    <tabColor theme="4" tint="0.39998000860214233"/>
    <pageSetUpPr fitToPage="1"/>
  </sheetPr>
  <dimension ref="A3:U65"/>
  <sheetViews>
    <sheetView showGridLines="0" zoomScaleSheetLayoutView="85" zoomScalePageLayoutView="70" workbookViewId="0" topLeftCell="A1">
      <selection activeCell="Q36" sqref="Q36"/>
    </sheetView>
  </sheetViews>
  <sheetFormatPr defaultColWidth="9.140625" defaultRowHeight="15" customHeight="1"/>
  <cols>
    <col min="1" max="1" width="5.7109375" style="3" customWidth="1"/>
    <col min="2" max="2" width="2.28125" style="3" customWidth="1"/>
    <col min="3" max="3" width="0.9921875" style="3" hidden="1" customWidth="1"/>
    <col min="4" max="4" width="2.7109375" style="3" customWidth="1"/>
    <col min="5" max="5" width="10.00390625" style="9" customWidth="1"/>
    <col min="6" max="6" width="1.8515625" style="2" customWidth="1"/>
    <col min="7" max="7" width="69.00390625" style="23" customWidth="1"/>
    <col min="8" max="8" width="8.421875" style="23" customWidth="1"/>
    <col min="9" max="9" width="5.421875" style="4" customWidth="1"/>
    <col min="10" max="10" width="10.140625" style="10" bestFit="1" customWidth="1"/>
    <col min="11" max="11" width="9.140625" style="11" customWidth="1"/>
    <col min="12" max="12" width="2.00390625" style="66" hidden="1" customWidth="1"/>
    <col min="13" max="13" width="2.00390625" style="66" customWidth="1"/>
    <col min="14" max="16" width="9.140625" style="5" customWidth="1"/>
    <col min="17" max="17" width="43.7109375" style="5" customWidth="1"/>
    <col min="18" max="19" width="2.7109375" style="5" customWidth="1"/>
    <col min="20" max="20" width="5.7109375" style="5" customWidth="1"/>
    <col min="21" max="21" width="9.140625" style="5" customWidth="1"/>
    <col min="22" max="16384" width="9.140625" style="3" customWidth="1"/>
  </cols>
  <sheetData>
    <row r="3" spans="2:21" s="94" customFormat="1" ht="15" customHeight="1">
      <c r="B3" s="109"/>
      <c r="C3" s="109"/>
      <c r="D3" s="109"/>
      <c r="E3" s="141"/>
      <c r="F3" s="108"/>
      <c r="G3" s="109"/>
      <c r="H3" s="109"/>
      <c r="I3" s="142"/>
      <c r="J3" s="110"/>
      <c r="K3" s="110"/>
      <c r="L3" s="111"/>
      <c r="M3" s="111"/>
      <c r="N3" s="112"/>
      <c r="O3" s="112"/>
      <c r="P3" s="112"/>
      <c r="Q3" s="112"/>
      <c r="R3" s="112"/>
      <c r="S3" s="112"/>
      <c r="T3" s="36"/>
      <c r="U3" s="36"/>
    </row>
    <row r="4" spans="2:19" ht="27.75" customHeight="1">
      <c r="B4" s="120"/>
      <c r="C4" s="120"/>
      <c r="D4" s="120"/>
      <c r="E4" s="294" t="s">
        <v>91</v>
      </c>
      <c r="F4" s="197"/>
      <c r="G4" s="197"/>
      <c r="H4" s="197"/>
      <c r="I4" s="143"/>
      <c r="J4" s="113"/>
      <c r="K4" s="113"/>
      <c r="L4" s="114"/>
      <c r="M4" s="114"/>
      <c r="N4" s="115" t="s">
        <v>38</v>
      </c>
      <c r="O4" s="115" t="s">
        <v>26</v>
      </c>
      <c r="P4" s="115"/>
      <c r="Q4" s="115"/>
      <c r="R4" s="115"/>
      <c r="S4" s="115"/>
    </row>
    <row r="5" spans="2:19" ht="3" customHeight="1">
      <c r="B5" s="120"/>
      <c r="C5" s="120"/>
      <c r="D5" s="120"/>
      <c r="E5" s="197"/>
      <c r="F5" s="197"/>
      <c r="G5" s="197"/>
      <c r="H5" s="197"/>
      <c r="I5" s="143"/>
      <c r="J5" s="113"/>
      <c r="K5" s="113"/>
      <c r="L5" s="114"/>
      <c r="M5" s="114"/>
      <c r="N5" s="115"/>
      <c r="O5" s="115"/>
      <c r="P5" s="115"/>
      <c r="Q5" s="115"/>
      <c r="R5" s="115"/>
      <c r="S5" s="115"/>
    </row>
    <row r="6" spans="2:21" s="147" customFormat="1" ht="24.75" customHeight="1">
      <c r="B6" s="144"/>
      <c r="C6" s="144"/>
      <c r="D6" s="144"/>
      <c r="E6" s="324" t="s">
        <v>248</v>
      </c>
      <c r="F6" s="197"/>
      <c r="G6" s="197"/>
      <c r="H6" s="197"/>
      <c r="I6" s="358" t="s">
        <v>36</v>
      </c>
      <c r="J6" s="359"/>
      <c r="K6" s="359"/>
      <c r="L6" s="296"/>
      <c r="M6" s="296"/>
      <c r="N6" s="208">
        <f>SUM(I18:I46)</f>
        <v>0</v>
      </c>
      <c r="O6" s="208">
        <f>SUM(K18:K46)</f>
        <v>0</v>
      </c>
      <c r="P6" s="206"/>
      <c r="Q6" s="145"/>
      <c r="R6" s="145"/>
      <c r="S6" s="145"/>
      <c r="T6" s="146"/>
      <c r="U6" s="146"/>
    </row>
    <row r="7" spans="2:21" s="147" customFormat="1" ht="26.25" customHeight="1">
      <c r="B7" s="144"/>
      <c r="C7" s="144"/>
      <c r="D7" s="144"/>
      <c r="E7" s="197"/>
      <c r="F7" s="197"/>
      <c r="G7" s="197"/>
      <c r="H7" s="197"/>
      <c r="I7" s="360" t="s">
        <v>37</v>
      </c>
      <c r="J7" s="361"/>
      <c r="K7" s="361"/>
      <c r="L7" s="209"/>
      <c r="M7" s="209"/>
      <c r="N7" s="210">
        <f>SUM(N18:N46)</f>
        <v>0</v>
      </c>
      <c r="O7" s="210">
        <f>SUM(P18:P46)</f>
        <v>0</v>
      </c>
      <c r="P7" s="207"/>
      <c r="Q7" s="145"/>
      <c r="R7" s="145"/>
      <c r="S7" s="145"/>
      <c r="T7" s="146"/>
      <c r="U7" s="146"/>
    </row>
    <row r="8" spans="2:19" ht="15" customHeight="1">
      <c r="B8" s="120"/>
      <c r="C8" s="120"/>
      <c r="D8" s="120"/>
      <c r="E8" s="119"/>
      <c r="F8" s="119"/>
      <c r="G8" s="119"/>
      <c r="H8" s="119"/>
      <c r="I8" s="119"/>
      <c r="J8" s="119"/>
      <c r="K8" s="119"/>
      <c r="L8" s="114"/>
      <c r="M8" s="114"/>
      <c r="N8" s="116"/>
      <c r="O8" s="116"/>
      <c r="P8" s="115"/>
      <c r="Q8" s="115"/>
      <c r="R8" s="115"/>
      <c r="S8" s="115"/>
    </row>
    <row r="10" spans="3:4" ht="15" customHeight="1">
      <c r="C10" s="7"/>
      <c r="D10" s="7"/>
    </row>
    <row r="11" spans="2:21" s="16" customFormat="1" ht="15" customHeight="1">
      <c r="B11" s="96"/>
      <c r="C11" s="40"/>
      <c r="D11" s="40"/>
      <c r="E11" s="40"/>
      <c r="F11" s="25"/>
      <c r="G11" s="61"/>
      <c r="H11" s="61"/>
      <c r="I11" s="26"/>
      <c r="J11" s="26"/>
      <c r="K11" s="27"/>
      <c r="L11" s="67"/>
      <c r="M11" s="67"/>
      <c r="N11" s="28"/>
      <c r="O11" s="28"/>
      <c r="P11" s="28"/>
      <c r="Q11" s="28"/>
      <c r="R11" s="28"/>
      <c r="S11" s="28"/>
      <c r="T11" s="5"/>
      <c r="U11" s="5"/>
    </row>
    <row r="12" spans="2:21" s="16" customFormat="1" ht="27.75">
      <c r="B12" s="96"/>
      <c r="C12" s="96"/>
      <c r="D12" s="96"/>
      <c r="E12" s="134" t="s">
        <v>357</v>
      </c>
      <c r="F12" s="25"/>
      <c r="G12" s="362" t="s">
        <v>244</v>
      </c>
      <c r="H12" s="362"/>
      <c r="I12" s="362"/>
      <c r="J12" s="362"/>
      <c r="K12" s="362"/>
      <c r="L12" s="362"/>
      <c r="M12" s="362"/>
      <c r="N12" s="362"/>
      <c r="O12" s="362"/>
      <c r="P12" s="362"/>
      <c r="Q12" s="362"/>
      <c r="R12" s="93"/>
      <c r="S12" s="28"/>
      <c r="T12" s="5"/>
      <c r="U12" s="5"/>
    </row>
    <row r="13" spans="2:21" s="16" customFormat="1" ht="15" customHeight="1">
      <c r="B13" s="96"/>
      <c r="C13" s="96"/>
      <c r="D13" s="96"/>
      <c r="E13" s="40"/>
      <c r="F13" s="29"/>
      <c r="G13" s="61"/>
      <c r="H13" s="61"/>
      <c r="I13" s="30"/>
      <c r="J13" s="30"/>
      <c r="K13" s="31"/>
      <c r="L13" s="68"/>
      <c r="M13" s="68"/>
      <c r="N13" s="32"/>
      <c r="O13" s="32"/>
      <c r="P13" s="32"/>
      <c r="Q13" s="32"/>
      <c r="R13" s="32"/>
      <c r="S13" s="28"/>
      <c r="T13" s="5"/>
      <c r="U13" s="5"/>
    </row>
    <row r="14" spans="2:19" ht="15" customHeight="1">
      <c r="B14" s="96"/>
      <c r="C14" s="96"/>
      <c r="D14" s="121"/>
      <c r="E14" s="55"/>
      <c r="F14" s="99"/>
      <c r="G14" s="60"/>
      <c r="H14" s="60"/>
      <c r="I14" s="100"/>
      <c r="J14" s="100"/>
      <c r="K14" s="101"/>
      <c r="L14" s="102"/>
      <c r="M14" s="102"/>
      <c r="N14" s="103"/>
      <c r="O14" s="103"/>
      <c r="P14" s="103"/>
      <c r="Q14" s="103"/>
      <c r="R14" s="122"/>
      <c r="S14" s="28"/>
    </row>
    <row r="15" spans="2:19" ht="15" customHeight="1">
      <c r="B15" s="96"/>
      <c r="C15" s="96"/>
      <c r="D15" s="53"/>
      <c r="E15" s="356" t="s">
        <v>36</v>
      </c>
      <c r="F15" s="356"/>
      <c r="G15" s="356"/>
      <c r="H15" s="356"/>
      <c r="I15" s="356"/>
      <c r="J15" s="356"/>
      <c r="K15" s="356"/>
      <c r="L15" s="74"/>
      <c r="M15" s="74"/>
      <c r="N15" s="357" t="s">
        <v>37</v>
      </c>
      <c r="O15" s="357"/>
      <c r="P15" s="357"/>
      <c r="Q15" s="357"/>
      <c r="R15" s="123"/>
      <c r="S15" s="28"/>
    </row>
    <row r="16" spans="2:21" s="222" customFormat="1" ht="15" customHeight="1">
      <c r="B16" s="223"/>
      <c r="C16" s="223"/>
      <c r="D16" s="224"/>
      <c r="E16" s="225" t="s">
        <v>33</v>
      </c>
      <c r="F16" s="226"/>
      <c r="G16" s="227" t="s">
        <v>34</v>
      </c>
      <c r="H16" s="227"/>
      <c r="I16" s="226" t="s">
        <v>0</v>
      </c>
      <c r="J16" s="226" t="s">
        <v>24</v>
      </c>
      <c r="K16" s="226" t="s">
        <v>26</v>
      </c>
      <c r="L16" s="228"/>
      <c r="M16" s="229"/>
      <c r="N16" s="226" t="s">
        <v>0</v>
      </c>
      <c r="O16" s="226" t="s">
        <v>24</v>
      </c>
      <c r="P16" s="226" t="s">
        <v>26</v>
      </c>
      <c r="Q16" s="226" t="s">
        <v>25</v>
      </c>
      <c r="R16" s="230"/>
      <c r="S16" s="231"/>
      <c r="T16" s="232"/>
      <c r="U16" s="232"/>
    </row>
    <row r="17" spans="2:20" s="16" customFormat="1" ht="15" customHeight="1" thickBot="1">
      <c r="B17" s="96"/>
      <c r="C17" s="96"/>
      <c r="D17" s="53"/>
      <c r="E17"/>
      <c r="F17" s="18"/>
      <c r="G17" s="62"/>
      <c r="H17" s="62"/>
      <c r="I17" s="17"/>
      <c r="J17" s="17"/>
      <c r="K17" s="19"/>
      <c r="L17" s="69"/>
      <c r="M17" s="69"/>
      <c r="N17" s="20"/>
      <c r="O17" s="20"/>
      <c r="P17" s="20"/>
      <c r="Q17" s="20"/>
      <c r="R17" s="123"/>
      <c r="S17" s="28"/>
      <c r="T17" s="5"/>
    </row>
    <row r="18" spans="2:21" s="34" customFormat="1" ht="14.25" thickBot="1" thickTop="1">
      <c r="B18" s="151"/>
      <c r="C18" s="200" t="s">
        <v>2</v>
      </c>
      <c r="D18" s="277"/>
      <c r="E18" s="202" t="s">
        <v>455</v>
      </c>
      <c r="F18" s="37"/>
      <c r="G18" s="203" t="s">
        <v>192</v>
      </c>
      <c r="H18" s="203"/>
      <c r="I18" s="51"/>
      <c r="J18" s="51"/>
      <c r="K18" s="51"/>
      <c r="L18" s="204">
        <v>2.14</v>
      </c>
      <c r="M18" s="204"/>
      <c r="N18" s="187"/>
      <c r="O18" s="154"/>
      <c r="P18" s="15">
        <f>N18*O18</f>
        <v>0</v>
      </c>
      <c r="Q18" s="188"/>
      <c r="R18" s="148"/>
      <c r="S18" s="32"/>
      <c r="T18" s="36"/>
      <c r="U18" s="36"/>
    </row>
    <row r="19" spans="2:19" ht="13.5" thickTop="1">
      <c r="B19" s="96"/>
      <c r="C19" s="98"/>
      <c r="D19" s="125"/>
      <c r="E19" s="73"/>
      <c r="G19" s="295" t="s">
        <v>226</v>
      </c>
      <c r="H19" s="295"/>
      <c r="I19" s="301"/>
      <c r="J19" s="11"/>
      <c r="Q19" s="118"/>
      <c r="R19" s="123"/>
      <c r="S19" s="28"/>
    </row>
    <row r="20" spans="2:19" ht="6.75" customHeight="1" thickBot="1">
      <c r="B20" s="96"/>
      <c r="C20" s="98"/>
      <c r="D20" s="125"/>
      <c r="E20" s="73"/>
      <c r="I20" s="301"/>
      <c r="J20" s="11"/>
      <c r="R20" s="123"/>
      <c r="S20" s="28"/>
    </row>
    <row r="21" spans="2:21" s="34" customFormat="1" ht="14.25" thickBot="1" thickTop="1">
      <c r="B21" s="151"/>
      <c r="C21" s="200" t="s">
        <v>3</v>
      </c>
      <c r="D21" s="277"/>
      <c r="E21" s="202" t="s">
        <v>456</v>
      </c>
      <c r="F21" s="37"/>
      <c r="G21" s="203" t="s">
        <v>245</v>
      </c>
      <c r="H21" s="203"/>
      <c r="I21" s="51"/>
      <c r="J21" s="51"/>
      <c r="K21" s="51"/>
      <c r="L21" s="204">
        <v>2.14</v>
      </c>
      <c r="M21" s="204"/>
      <c r="N21" s="187"/>
      <c r="O21" s="154"/>
      <c r="P21" s="15">
        <f>N21*O21</f>
        <v>0</v>
      </c>
      <c r="Q21" s="188"/>
      <c r="R21" s="148"/>
      <c r="S21" s="32"/>
      <c r="T21" s="36"/>
      <c r="U21" s="146"/>
    </row>
    <row r="22" spans="2:19" ht="23.25" thickTop="1">
      <c r="B22" s="96"/>
      <c r="C22" s="98"/>
      <c r="D22" s="125"/>
      <c r="E22" s="73"/>
      <c r="G22" s="295" t="s">
        <v>198</v>
      </c>
      <c r="H22" s="295"/>
      <c r="I22" s="301"/>
      <c r="J22" s="11"/>
      <c r="Q22" s="118"/>
      <c r="R22" s="123"/>
      <c r="S22" s="28"/>
    </row>
    <row r="23" spans="2:19" ht="6.75" customHeight="1" thickBot="1">
      <c r="B23" s="96"/>
      <c r="C23" s="98"/>
      <c r="D23" s="125"/>
      <c r="E23" s="73"/>
      <c r="I23" s="301"/>
      <c r="J23" s="11"/>
      <c r="R23" s="123"/>
      <c r="S23" s="28"/>
    </row>
    <row r="24" spans="2:21" s="23" customFormat="1" ht="14.25" thickBot="1" thickTop="1">
      <c r="B24" s="63"/>
      <c r="C24" s="97" t="s">
        <v>4</v>
      </c>
      <c r="D24" s="124"/>
      <c r="E24" s="202" t="s">
        <v>457</v>
      </c>
      <c r="F24" s="21"/>
      <c r="G24" s="42" t="s">
        <v>246</v>
      </c>
      <c r="H24" s="42"/>
      <c r="I24" s="51"/>
      <c r="J24" s="51"/>
      <c r="K24" s="51"/>
      <c r="L24" s="70"/>
      <c r="M24" s="70"/>
      <c r="N24" s="187"/>
      <c r="O24" s="154"/>
      <c r="P24" s="15">
        <f>N24*O24</f>
        <v>0</v>
      </c>
      <c r="Q24" s="188"/>
      <c r="R24" s="123"/>
      <c r="S24" s="106"/>
      <c r="T24" s="6"/>
      <c r="U24" s="5"/>
    </row>
    <row r="25" spans="2:19" ht="23.25" thickTop="1">
      <c r="B25" s="96"/>
      <c r="C25" s="98"/>
      <c r="D25" s="125"/>
      <c r="E25" s="73"/>
      <c r="G25" s="295" t="s">
        <v>247</v>
      </c>
      <c r="H25" s="295"/>
      <c r="I25" s="301"/>
      <c r="J25" s="11"/>
      <c r="R25" s="123"/>
      <c r="S25" s="28"/>
    </row>
    <row r="26" spans="2:19" ht="6.75" customHeight="1" thickBot="1">
      <c r="B26" s="96"/>
      <c r="C26" s="98"/>
      <c r="D26" s="125"/>
      <c r="E26" s="73"/>
      <c r="I26" s="301"/>
      <c r="J26" s="11"/>
      <c r="R26" s="123"/>
      <c r="S26" s="28"/>
    </row>
    <row r="27" spans="2:21" s="34" customFormat="1" ht="14.25" thickBot="1" thickTop="1">
      <c r="B27" s="151"/>
      <c r="C27" s="200" t="s">
        <v>5</v>
      </c>
      <c r="D27" s="201"/>
      <c r="E27" s="202" t="s">
        <v>458</v>
      </c>
      <c r="F27" s="37"/>
      <c r="G27" s="334" t="s">
        <v>322</v>
      </c>
      <c r="H27" s="305"/>
      <c r="I27" s="51"/>
      <c r="J27" s="51"/>
      <c r="K27" s="51"/>
      <c r="L27" s="204"/>
      <c r="M27" s="204"/>
      <c r="N27" s="187"/>
      <c r="O27" s="154"/>
      <c r="P27" s="15">
        <f>N27*O27</f>
        <v>0</v>
      </c>
      <c r="Q27" s="205"/>
      <c r="R27" s="148"/>
      <c r="S27" s="32"/>
      <c r="T27" s="36"/>
      <c r="U27" s="5"/>
    </row>
    <row r="28" spans="2:21" ht="14.25" thickBot="1" thickTop="1">
      <c r="B28" s="129"/>
      <c r="C28" s="130"/>
      <c r="D28" s="131"/>
      <c r="E28" s="65"/>
      <c r="F28" s="12"/>
      <c r="G28" s="188" t="s">
        <v>323</v>
      </c>
      <c r="H28" s="306"/>
      <c r="I28" s="13"/>
      <c r="J28" s="14"/>
      <c r="K28" s="14"/>
      <c r="L28" s="77"/>
      <c r="M28" s="77"/>
      <c r="R28" s="123"/>
      <c r="S28" s="128"/>
      <c r="T28" s="24"/>
      <c r="U28" s="24"/>
    </row>
    <row r="29" spans="2:21" ht="6.75" customHeight="1" thickBot="1" thickTop="1">
      <c r="B29" s="129"/>
      <c r="C29" s="130"/>
      <c r="D29" s="131"/>
      <c r="E29" s="78"/>
      <c r="F29" s="12"/>
      <c r="G29" s="191"/>
      <c r="H29" s="76"/>
      <c r="I29" s="13"/>
      <c r="J29" s="14"/>
      <c r="K29" s="14"/>
      <c r="L29" s="77"/>
      <c r="M29" s="77"/>
      <c r="R29" s="123"/>
      <c r="S29" s="128"/>
      <c r="T29" s="24"/>
      <c r="U29" s="24"/>
    </row>
    <row r="30" spans="2:21" s="34" customFormat="1" ht="14.25" thickBot="1" thickTop="1">
      <c r="B30" s="151"/>
      <c r="C30" s="97" t="s">
        <v>6</v>
      </c>
      <c r="D30" s="277"/>
      <c r="E30" s="202" t="s">
        <v>459</v>
      </c>
      <c r="F30" s="37"/>
      <c r="G30" s="334" t="s">
        <v>322</v>
      </c>
      <c r="H30" s="203"/>
      <c r="I30" s="51"/>
      <c r="J30" s="51"/>
      <c r="K30" s="51"/>
      <c r="L30" s="204">
        <v>2.14</v>
      </c>
      <c r="M30" s="204"/>
      <c r="N30" s="187"/>
      <c r="O30" s="154"/>
      <c r="P30" s="15">
        <f>N30*O30</f>
        <v>0</v>
      </c>
      <c r="Q30" s="188"/>
      <c r="R30" s="148"/>
      <c r="S30" s="32"/>
      <c r="T30" s="36"/>
      <c r="U30" s="36"/>
    </row>
    <row r="31" spans="2:20" s="16" customFormat="1" ht="14.25" thickBot="1" thickTop="1">
      <c r="B31" s="96"/>
      <c r="C31" s="98"/>
      <c r="D31" s="53"/>
      <c r="E31"/>
      <c r="F31" s="18"/>
      <c r="G31" s="188" t="s">
        <v>323</v>
      </c>
      <c r="H31" s="62"/>
      <c r="I31" s="17"/>
      <c r="J31" s="17"/>
      <c r="K31" s="19"/>
      <c r="L31" s="69"/>
      <c r="M31" s="69"/>
      <c r="N31" s="20"/>
      <c r="O31" s="20"/>
      <c r="P31" s="20"/>
      <c r="Q31" s="20"/>
      <c r="R31" s="123"/>
      <c r="S31" s="28"/>
      <c r="T31" s="5"/>
    </row>
    <row r="32" spans="2:20" s="16" customFormat="1" ht="6.75" customHeight="1" thickBot="1" thickTop="1">
      <c r="B32" s="96"/>
      <c r="C32" s="98"/>
      <c r="D32" s="53"/>
      <c r="E32"/>
      <c r="F32" s="18"/>
      <c r="G32" s="191"/>
      <c r="H32" s="62"/>
      <c r="I32" s="17"/>
      <c r="J32" s="17"/>
      <c r="K32" s="19"/>
      <c r="L32" s="69"/>
      <c r="M32" s="69"/>
      <c r="N32" s="20"/>
      <c r="O32" s="20"/>
      <c r="P32" s="20"/>
      <c r="Q32" s="20"/>
      <c r="R32" s="123"/>
      <c r="S32" s="28"/>
      <c r="T32" s="5"/>
    </row>
    <row r="33" spans="2:21" s="34" customFormat="1" ht="14.25" thickBot="1" thickTop="1">
      <c r="B33" s="151"/>
      <c r="C33" s="97" t="s">
        <v>7</v>
      </c>
      <c r="D33" s="277"/>
      <c r="E33" s="202" t="s">
        <v>460</v>
      </c>
      <c r="F33" s="37"/>
      <c r="G33" s="334" t="s">
        <v>322</v>
      </c>
      <c r="H33" s="203"/>
      <c r="I33" s="51"/>
      <c r="J33" s="51"/>
      <c r="K33" s="51"/>
      <c r="L33" s="204">
        <v>2.14</v>
      </c>
      <c r="M33" s="204"/>
      <c r="N33" s="187"/>
      <c r="O33" s="154"/>
      <c r="P33" s="15">
        <f>N33*O33</f>
        <v>0</v>
      </c>
      <c r="Q33" s="188"/>
      <c r="R33" s="148"/>
      <c r="S33" s="32"/>
      <c r="T33" s="36"/>
      <c r="U33" s="36"/>
    </row>
    <row r="34" spans="2:19" ht="14.25" thickBot="1" thickTop="1">
      <c r="B34" s="96"/>
      <c r="C34" s="98"/>
      <c r="D34" s="125"/>
      <c r="E34" s="73"/>
      <c r="G34" s="188" t="s">
        <v>323</v>
      </c>
      <c r="H34" s="295"/>
      <c r="I34" s="117"/>
      <c r="J34" s="92"/>
      <c r="K34" s="92"/>
      <c r="Q34" s="118"/>
      <c r="R34" s="123"/>
      <c r="S34" s="28"/>
    </row>
    <row r="35" spans="2:19" ht="6.75" customHeight="1" thickBot="1" thickTop="1">
      <c r="B35" s="96"/>
      <c r="C35" s="98"/>
      <c r="D35" s="125"/>
      <c r="E35" s="73"/>
      <c r="G35" s="191"/>
      <c r="I35" s="117"/>
      <c r="J35" s="92"/>
      <c r="K35" s="92"/>
      <c r="R35" s="123"/>
      <c r="S35" s="28"/>
    </row>
    <row r="36" spans="2:21" s="34" customFormat="1" ht="14.25" thickBot="1" thickTop="1">
      <c r="B36" s="151"/>
      <c r="C36" s="200" t="s">
        <v>8</v>
      </c>
      <c r="D36" s="277"/>
      <c r="E36" s="202" t="s">
        <v>461</v>
      </c>
      <c r="F36" s="37"/>
      <c r="G36" s="334" t="s">
        <v>322</v>
      </c>
      <c r="H36" s="203"/>
      <c r="I36" s="51"/>
      <c r="J36" s="51"/>
      <c r="K36" s="51"/>
      <c r="L36" s="204">
        <v>2.14</v>
      </c>
      <c r="M36" s="204"/>
      <c r="N36" s="187"/>
      <c r="O36" s="154"/>
      <c r="P36" s="15">
        <f>N36*O36</f>
        <v>0</v>
      </c>
      <c r="Q36" s="188"/>
      <c r="R36" s="148"/>
      <c r="S36" s="32"/>
      <c r="T36" s="36"/>
      <c r="U36" s="36"/>
    </row>
    <row r="37" spans="2:19" ht="14.25" thickBot="1" thickTop="1">
      <c r="B37" s="96"/>
      <c r="C37" s="130"/>
      <c r="D37" s="125"/>
      <c r="E37" s="73"/>
      <c r="G37" s="188" t="s">
        <v>323</v>
      </c>
      <c r="H37" s="295"/>
      <c r="I37" s="117"/>
      <c r="J37" s="92"/>
      <c r="K37" s="92"/>
      <c r="Q37" s="118"/>
      <c r="R37" s="123"/>
      <c r="S37" s="28"/>
    </row>
    <row r="38" spans="2:19" ht="6.75" customHeight="1" thickBot="1" thickTop="1">
      <c r="B38" s="96"/>
      <c r="C38" s="130"/>
      <c r="D38" s="125"/>
      <c r="E38" s="73"/>
      <c r="G38" s="191"/>
      <c r="I38" s="117"/>
      <c r="J38" s="92"/>
      <c r="K38" s="92"/>
      <c r="R38" s="123"/>
      <c r="S38" s="28"/>
    </row>
    <row r="39" spans="2:21" s="34" customFormat="1" ht="14.25" thickBot="1" thickTop="1">
      <c r="B39" s="151"/>
      <c r="C39" s="200" t="s">
        <v>9</v>
      </c>
      <c r="D39" s="201"/>
      <c r="E39" s="202" t="s">
        <v>462</v>
      </c>
      <c r="F39" s="37"/>
      <c r="G39" s="334" t="s">
        <v>322</v>
      </c>
      <c r="H39" s="203"/>
      <c r="I39" s="51"/>
      <c r="J39" s="51"/>
      <c r="K39" s="51"/>
      <c r="L39" s="204"/>
      <c r="M39" s="204"/>
      <c r="N39" s="187"/>
      <c r="O39" s="154"/>
      <c r="P39" s="15">
        <f>N39*O39</f>
        <v>0</v>
      </c>
      <c r="Q39" s="205"/>
      <c r="R39" s="148"/>
      <c r="S39" s="32"/>
      <c r="T39" s="36"/>
      <c r="U39" s="5"/>
    </row>
    <row r="40" spans="2:21" ht="14.25" thickBot="1" thickTop="1">
      <c r="B40" s="130"/>
      <c r="C40" s="130"/>
      <c r="D40" s="131"/>
      <c r="E40" s="65"/>
      <c r="F40" s="12"/>
      <c r="G40" s="188" t="s">
        <v>323</v>
      </c>
      <c r="H40" s="76"/>
      <c r="I40" s="13"/>
      <c r="J40" s="14"/>
      <c r="K40" s="14"/>
      <c r="L40" s="77"/>
      <c r="M40" s="77"/>
      <c r="R40" s="123"/>
      <c r="S40" s="128"/>
      <c r="T40" s="24"/>
      <c r="U40" s="24"/>
    </row>
    <row r="41" spans="2:21" ht="6.75" customHeight="1" thickBot="1" thickTop="1">
      <c r="B41" s="130"/>
      <c r="C41" s="130"/>
      <c r="D41" s="131"/>
      <c r="E41" s="78"/>
      <c r="F41" s="12"/>
      <c r="G41" s="191"/>
      <c r="H41" s="76"/>
      <c r="I41" s="13"/>
      <c r="J41" s="14"/>
      <c r="K41" s="14"/>
      <c r="L41" s="77"/>
      <c r="M41" s="77"/>
      <c r="R41" s="123"/>
      <c r="S41" s="128"/>
      <c r="T41" s="24"/>
      <c r="U41" s="24"/>
    </row>
    <row r="42" spans="2:21" s="34" customFormat="1" ht="14.25" thickBot="1" thickTop="1">
      <c r="B42" s="151"/>
      <c r="C42" s="200" t="s">
        <v>10</v>
      </c>
      <c r="D42" s="201"/>
      <c r="E42" s="202" t="s">
        <v>463</v>
      </c>
      <c r="F42" s="37"/>
      <c r="G42" s="334" t="s">
        <v>322</v>
      </c>
      <c r="H42" s="203"/>
      <c r="I42" s="51"/>
      <c r="J42" s="51"/>
      <c r="K42" s="51"/>
      <c r="L42" s="204"/>
      <c r="M42" s="204"/>
      <c r="N42" s="187"/>
      <c r="O42" s="154"/>
      <c r="P42" s="15">
        <f>N42*O42</f>
        <v>0</v>
      </c>
      <c r="Q42" s="205"/>
      <c r="R42" s="148"/>
      <c r="S42" s="32"/>
      <c r="T42" s="36"/>
      <c r="U42" s="5"/>
    </row>
    <row r="43" spans="2:19" ht="14.25" thickBot="1" thickTop="1">
      <c r="B43" s="96"/>
      <c r="C43" s="98"/>
      <c r="D43" s="125"/>
      <c r="E43" s="73"/>
      <c r="G43" s="188" t="s">
        <v>323</v>
      </c>
      <c r="H43" s="295"/>
      <c r="I43" s="117"/>
      <c r="J43" s="11"/>
      <c r="Q43" s="118"/>
      <c r="R43" s="123"/>
      <c r="S43" s="28"/>
    </row>
    <row r="44" spans="2:19" ht="6.75" customHeight="1" thickTop="1">
      <c r="B44" s="96"/>
      <c r="C44" s="98"/>
      <c r="D44" s="125"/>
      <c r="E44" s="73"/>
      <c r="I44" s="301"/>
      <c r="J44" s="11"/>
      <c r="R44" s="123"/>
      <c r="S44" s="28"/>
    </row>
    <row r="45" spans="2:19" ht="12.75">
      <c r="B45" s="96"/>
      <c r="C45" s="98"/>
      <c r="D45" s="126"/>
      <c r="E45" s="54"/>
      <c r="F45" s="43"/>
      <c r="G45" s="104"/>
      <c r="H45" s="104"/>
      <c r="I45" s="44"/>
      <c r="J45" s="45"/>
      <c r="K45" s="45"/>
      <c r="L45" s="71"/>
      <c r="M45" s="71"/>
      <c r="N45" s="46"/>
      <c r="O45" s="46"/>
      <c r="P45" s="46"/>
      <c r="Q45" s="46"/>
      <c r="R45" s="127"/>
      <c r="S45" s="28"/>
    </row>
    <row r="46" spans="2:19" ht="13.5" customHeight="1">
      <c r="B46" s="96"/>
      <c r="C46" s="98"/>
      <c r="D46" s="98"/>
      <c r="E46" s="40"/>
      <c r="F46" s="25"/>
      <c r="G46" s="63"/>
      <c r="H46" s="63"/>
      <c r="I46" s="26"/>
      <c r="J46" s="39"/>
      <c r="K46" s="39"/>
      <c r="L46" s="105"/>
      <c r="M46" s="105"/>
      <c r="N46" s="28"/>
      <c r="O46" s="28"/>
      <c r="P46" s="28"/>
      <c r="Q46" s="28"/>
      <c r="R46" s="28"/>
      <c r="S46" s="28"/>
    </row>
    <row r="49" spans="1:21" s="4" customFormat="1" ht="15" customHeight="1">
      <c r="A49" s="3"/>
      <c r="B49" s="3"/>
      <c r="C49" s="3"/>
      <c r="D49" s="3"/>
      <c r="E49" s="9"/>
      <c r="F49" s="2"/>
      <c r="G49" s="49"/>
      <c r="H49" s="49"/>
      <c r="J49" s="10"/>
      <c r="K49" s="11"/>
      <c r="L49" s="66"/>
      <c r="M49" s="66"/>
      <c r="N49" s="5"/>
      <c r="O49" s="5"/>
      <c r="P49" s="5"/>
      <c r="Q49" s="5"/>
      <c r="R49" s="5"/>
      <c r="S49" s="5"/>
      <c r="T49" s="5"/>
      <c r="U49" s="5"/>
    </row>
    <row r="52" ht="15" customHeight="1">
      <c r="K52" s="3"/>
    </row>
    <row r="65" spans="1:21" s="11" customFormat="1" ht="15" customHeight="1">
      <c r="A65" s="3"/>
      <c r="B65" s="3"/>
      <c r="C65" s="3"/>
      <c r="D65" s="3"/>
      <c r="E65" s="9"/>
      <c r="F65" s="2"/>
      <c r="G65" s="23"/>
      <c r="H65" s="23"/>
      <c r="I65" s="4"/>
      <c r="J65" s="10"/>
      <c r="L65" s="66"/>
      <c r="M65" s="66"/>
      <c r="N65" s="5"/>
      <c r="O65" s="5"/>
      <c r="P65" s="5"/>
      <c r="Q65" s="5"/>
      <c r="R65" s="5"/>
      <c r="S65" s="5"/>
      <c r="T65" s="5"/>
      <c r="U65" s="5"/>
    </row>
  </sheetData>
  <sheetProtection password="C6CB" sheet="1" objects="1" scenarios="1"/>
  <mergeCells count="5">
    <mergeCell ref="I6:K6"/>
    <mergeCell ref="I7:K7"/>
    <mergeCell ref="G12:Q12"/>
    <mergeCell ref="E15:K15"/>
    <mergeCell ref="N15:Q15"/>
  </mergeCells>
  <printOptions/>
  <pageMargins left="0.7" right="0.7" top="0.75" bottom="0.75" header="0.3" footer="0.3"/>
  <pageSetup fitToHeight="0" fitToWidth="1" horizontalDpi="600" verticalDpi="600" orientation="portrait" paperSize="8" scale="64" r:id="rId1"/>
  <headerFooter>
    <oddHeader>&amp;L&amp;"Roboto Condensed Light,Krepko"&amp;14 7. 12. 2022&amp;R&amp;"Roboto Condensed Light,Krepko"&amp;14Delovni dokument - za interno uporabo</oddHeader>
  </headerFooter>
</worksheet>
</file>

<file path=xl/worksheets/sheet6.xml><?xml version="1.0" encoding="utf-8"?>
<worksheet xmlns="http://schemas.openxmlformats.org/spreadsheetml/2006/main" xmlns:r="http://schemas.openxmlformats.org/officeDocument/2006/relationships">
  <sheetPr>
    <tabColor theme="4" tint="0.39998000860214233"/>
  </sheetPr>
  <dimension ref="G3:Y249"/>
  <sheetViews>
    <sheetView showGridLines="0" zoomScale="85" zoomScaleNormal="85" zoomScaleSheetLayoutView="70" zoomScalePageLayoutView="85" workbookViewId="0" topLeftCell="A1">
      <selection activeCell="AA36" sqref="AA36"/>
    </sheetView>
  </sheetViews>
  <sheetFormatPr defaultColWidth="9.140625" defaultRowHeight="15" customHeight="1"/>
  <cols>
    <col min="1" max="5" width="9.140625" style="3" customWidth="1"/>
    <col min="6" max="6" width="5.7109375" style="3" customWidth="1"/>
    <col min="7" max="7" width="2.28125" style="3" customWidth="1"/>
    <col min="8" max="8" width="0.9921875" style="3" hidden="1" customWidth="1"/>
    <col min="9" max="9" width="2.7109375" style="3" customWidth="1"/>
    <col min="10" max="10" width="10.00390625" style="9" customWidth="1"/>
    <col min="11" max="11" width="1.8515625" style="2" customWidth="1"/>
    <col min="12" max="12" width="69.00390625" style="23" customWidth="1"/>
    <col min="13" max="13" width="5.421875" style="4" customWidth="1"/>
    <col min="14" max="14" width="10.140625" style="10" bestFit="1" customWidth="1"/>
    <col min="15" max="15" width="9.140625" style="11" customWidth="1"/>
    <col min="16" max="16" width="2.00390625" style="66" hidden="1" customWidth="1"/>
    <col min="17" max="17" width="2.00390625" style="66" customWidth="1"/>
    <col min="18" max="20" width="9.140625" style="5" customWidth="1"/>
    <col min="21" max="21" width="43.7109375" style="5" customWidth="1"/>
    <col min="22" max="23" width="2.7109375" style="5" customWidth="1"/>
    <col min="24" max="24" width="5.7109375" style="5" customWidth="1"/>
    <col min="25" max="25" width="9.140625" style="5" customWidth="1"/>
    <col min="26" max="16384" width="9.140625" style="3" customWidth="1"/>
  </cols>
  <sheetData>
    <row r="3" spans="7:25" s="94" customFormat="1" ht="15" customHeight="1">
      <c r="G3" s="109"/>
      <c r="H3" s="109"/>
      <c r="I3" s="109"/>
      <c r="J3" s="141"/>
      <c r="K3" s="108"/>
      <c r="L3" s="109"/>
      <c r="M3" s="142"/>
      <c r="N3" s="110"/>
      <c r="O3" s="110"/>
      <c r="P3" s="111"/>
      <c r="Q3" s="111"/>
      <c r="R3" s="112"/>
      <c r="S3" s="112"/>
      <c r="T3" s="112"/>
      <c r="U3" s="112"/>
      <c r="V3" s="112"/>
      <c r="W3" s="112"/>
      <c r="X3" s="36"/>
      <c r="Y3" s="36"/>
    </row>
    <row r="4" spans="7:23" ht="27.75" customHeight="1">
      <c r="G4" s="120"/>
      <c r="H4" s="120"/>
      <c r="I4" s="120"/>
      <c r="J4" s="294" t="s">
        <v>130</v>
      </c>
      <c r="K4" s="197"/>
      <c r="L4" s="197"/>
      <c r="M4" s="143"/>
      <c r="N4" s="113"/>
      <c r="O4" s="113"/>
      <c r="P4" s="114"/>
      <c r="Q4" s="114"/>
      <c r="R4" s="115" t="s">
        <v>38</v>
      </c>
      <c r="S4" s="115" t="s">
        <v>26</v>
      </c>
      <c r="T4" s="115"/>
      <c r="U4" s="115"/>
      <c r="V4" s="115"/>
      <c r="W4" s="115"/>
    </row>
    <row r="5" spans="7:23" ht="3" customHeight="1">
      <c r="G5" s="120"/>
      <c r="H5" s="120"/>
      <c r="I5" s="120"/>
      <c r="J5" s="197"/>
      <c r="K5" s="197"/>
      <c r="L5" s="197"/>
      <c r="M5" s="143"/>
      <c r="N5" s="113"/>
      <c r="O5" s="113"/>
      <c r="P5" s="114"/>
      <c r="Q5" s="114"/>
      <c r="R5" s="115"/>
      <c r="S5" s="115"/>
      <c r="T5" s="115"/>
      <c r="U5" s="115"/>
      <c r="V5" s="115"/>
      <c r="W5" s="115"/>
    </row>
    <row r="6" spans="7:25" s="147" customFormat="1" ht="24.75" customHeight="1">
      <c r="G6" s="144"/>
      <c r="H6" s="144"/>
      <c r="I6" s="144"/>
      <c r="J6" s="197"/>
      <c r="K6" s="197"/>
      <c r="L6" s="197"/>
      <c r="M6" s="358" t="s">
        <v>36</v>
      </c>
      <c r="N6" s="359"/>
      <c r="O6" s="359"/>
      <c r="P6" s="296"/>
      <c r="Q6" s="296"/>
      <c r="R6" s="208">
        <f>SUM(M17:M53,M72:M102,M115:M133,M146:M161,M192:M195)</f>
        <v>60</v>
      </c>
      <c r="S6" s="208">
        <f>SUM(O17:O222)</f>
        <v>1449</v>
      </c>
      <c r="T6" s="206"/>
      <c r="U6" s="145"/>
      <c r="V6" s="145"/>
      <c r="W6" s="145"/>
      <c r="X6" s="146"/>
      <c r="Y6" s="146"/>
    </row>
    <row r="7" spans="7:25" s="147" customFormat="1" ht="26.25" customHeight="1">
      <c r="G7" s="144"/>
      <c r="H7" s="144"/>
      <c r="I7" s="144"/>
      <c r="J7" s="197"/>
      <c r="K7" s="197"/>
      <c r="L7" s="197"/>
      <c r="M7" s="360" t="s">
        <v>37</v>
      </c>
      <c r="N7" s="361"/>
      <c r="O7" s="361"/>
      <c r="P7" s="209"/>
      <c r="Q7" s="209"/>
      <c r="R7" s="210">
        <f>SUM(R17:R53,R72:R102,R115:R133,R146:R161,R192:R195)</f>
        <v>0</v>
      </c>
      <c r="S7" s="210">
        <f>SUM(T17:T195)</f>
        <v>0</v>
      </c>
      <c r="T7" s="207"/>
      <c r="U7" s="145"/>
      <c r="V7" s="145"/>
      <c r="W7" s="145"/>
      <c r="X7" s="146"/>
      <c r="Y7" s="146"/>
    </row>
    <row r="8" spans="7:23" ht="15" customHeight="1">
      <c r="G8" s="120"/>
      <c r="H8" s="120"/>
      <c r="I8" s="120"/>
      <c r="J8" s="119"/>
      <c r="K8" s="119"/>
      <c r="L8" s="119"/>
      <c r="M8" s="119"/>
      <c r="N8" s="119"/>
      <c r="O8" s="119"/>
      <c r="P8" s="114"/>
      <c r="Q8" s="114"/>
      <c r="R8" s="116"/>
      <c r="S8" s="116"/>
      <c r="T8" s="115"/>
      <c r="U8" s="115"/>
      <c r="V8" s="115"/>
      <c r="W8" s="115"/>
    </row>
    <row r="10" spans="7:25" s="16" customFormat="1" ht="15" customHeight="1">
      <c r="G10" s="96"/>
      <c r="H10" s="40"/>
      <c r="I10" s="40"/>
      <c r="J10" s="40"/>
      <c r="K10" s="25"/>
      <c r="L10" s="61"/>
      <c r="M10" s="26"/>
      <c r="N10" s="26"/>
      <c r="O10" s="27"/>
      <c r="P10" s="67"/>
      <c r="Q10" s="67"/>
      <c r="R10" s="28"/>
      <c r="S10" s="28"/>
      <c r="T10" s="28"/>
      <c r="U10" s="28"/>
      <c r="V10" s="28"/>
      <c r="W10" s="28"/>
      <c r="X10" s="5"/>
      <c r="Y10" s="5"/>
    </row>
    <row r="11" spans="7:25" s="16" customFormat="1" ht="27.75">
      <c r="G11" s="96"/>
      <c r="H11" s="96"/>
      <c r="I11" s="96"/>
      <c r="J11" s="297" t="s">
        <v>113</v>
      </c>
      <c r="K11" s="25"/>
      <c r="L11" s="362" t="s">
        <v>144</v>
      </c>
      <c r="M11" s="362"/>
      <c r="N11" s="362"/>
      <c r="O11" s="362"/>
      <c r="P11" s="362"/>
      <c r="Q11" s="362"/>
      <c r="R11" s="362"/>
      <c r="S11" s="362"/>
      <c r="T11" s="362"/>
      <c r="U11" s="362"/>
      <c r="V11" s="93"/>
      <c r="W11" s="28"/>
      <c r="X11" s="5"/>
      <c r="Y11" s="5"/>
    </row>
    <row r="12" spans="7:25" s="16" customFormat="1" ht="15" customHeight="1">
      <c r="G12" s="96"/>
      <c r="H12" s="96"/>
      <c r="I12" s="96"/>
      <c r="J12" s="40"/>
      <c r="K12" s="29"/>
      <c r="L12" s="61"/>
      <c r="M12" s="30"/>
      <c r="N12" s="30"/>
      <c r="O12" s="31"/>
      <c r="P12" s="68"/>
      <c r="Q12" s="68"/>
      <c r="R12" s="32"/>
      <c r="S12" s="32"/>
      <c r="T12" s="32"/>
      <c r="U12" s="32"/>
      <c r="V12" s="32"/>
      <c r="W12" s="28"/>
      <c r="X12" s="5"/>
      <c r="Y12" s="5"/>
    </row>
    <row r="13" spans="7:23" ht="15" customHeight="1">
      <c r="G13" s="96"/>
      <c r="H13" s="96"/>
      <c r="I13" s="121"/>
      <c r="J13" s="55"/>
      <c r="K13" s="99"/>
      <c r="L13" s="60"/>
      <c r="M13" s="100"/>
      <c r="N13" s="100"/>
      <c r="O13" s="101"/>
      <c r="P13" s="102"/>
      <c r="Q13" s="102"/>
      <c r="R13" s="103"/>
      <c r="S13" s="103"/>
      <c r="T13" s="103"/>
      <c r="U13" s="103"/>
      <c r="V13" s="122"/>
      <c r="W13" s="28"/>
    </row>
    <row r="14" spans="7:23" ht="15" customHeight="1">
      <c r="G14" s="96"/>
      <c r="H14" s="96"/>
      <c r="I14" s="53"/>
      <c r="J14" s="356" t="s">
        <v>36</v>
      </c>
      <c r="K14" s="356"/>
      <c r="L14" s="356"/>
      <c r="M14" s="356"/>
      <c r="N14" s="356"/>
      <c r="O14" s="356"/>
      <c r="P14" s="74"/>
      <c r="Q14" s="74"/>
      <c r="R14" s="357" t="s">
        <v>37</v>
      </c>
      <c r="S14" s="357"/>
      <c r="T14" s="357"/>
      <c r="U14" s="357"/>
      <c r="V14" s="123"/>
      <c r="W14" s="28"/>
    </row>
    <row r="15" spans="7:25" s="222" customFormat="1" ht="15" customHeight="1">
      <c r="G15" s="223"/>
      <c r="H15" s="223"/>
      <c r="I15" s="224"/>
      <c r="J15" s="225" t="s">
        <v>33</v>
      </c>
      <c r="K15" s="226"/>
      <c r="L15" s="227" t="s">
        <v>34</v>
      </c>
      <c r="M15" s="226" t="s">
        <v>0</v>
      </c>
      <c r="N15" s="226" t="s">
        <v>24</v>
      </c>
      <c r="O15" s="226" t="s">
        <v>26</v>
      </c>
      <c r="P15" s="228"/>
      <c r="Q15" s="229"/>
      <c r="R15" s="226" t="s">
        <v>0</v>
      </c>
      <c r="S15" s="226" t="s">
        <v>24</v>
      </c>
      <c r="T15" s="226" t="s">
        <v>26</v>
      </c>
      <c r="U15" s="226" t="s">
        <v>25</v>
      </c>
      <c r="V15" s="230"/>
      <c r="W15" s="231"/>
      <c r="X15" s="232"/>
      <c r="Y15" s="232"/>
    </row>
    <row r="16" spans="7:24" s="16" customFormat="1" ht="15" customHeight="1" thickBot="1">
      <c r="G16" s="96"/>
      <c r="H16" s="96"/>
      <c r="I16" s="53"/>
      <c r="J16"/>
      <c r="K16" s="18"/>
      <c r="L16" s="62"/>
      <c r="M16" s="17"/>
      <c r="N16" s="17"/>
      <c r="O16" s="19"/>
      <c r="P16" s="69"/>
      <c r="Q16" s="69"/>
      <c r="R16" s="20"/>
      <c r="S16" s="20"/>
      <c r="T16" s="20"/>
      <c r="U16" s="20"/>
      <c r="V16" s="123"/>
      <c r="W16" s="28"/>
      <c r="X16" s="5"/>
    </row>
    <row r="17" spans="7:25" s="34" customFormat="1" ht="14.25" thickBot="1" thickTop="1">
      <c r="G17" s="151"/>
      <c r="H17" s="200" t="s">
        <v>2</v>
      </c>
      <c r="I17" s="277"/>
      <c r="J17" s="202" t="s">
        <v>464</v>
      </c>
      <c r="K17" s="37"/>
      <c r="L17" s="203" t="s">
        <v>114</v>
      </c>
      <c r="M17" s="117">
        <v>9</v>
      </c>
      <c r="N17" s="92">
        <v>12</v>
      </c>
      <c r="O17" s="92">
        <f>M17*N17</f>
        <v>108</v>
      </c>
      <c r="P17" s="204">
        <v>2.14</v>
      </c>
      <c r="Q17" s="204"/>
      <c r="R17" s="187"/>
      <c r="S17" s="154"/>
      <c r="T17" s="15">
        <f>R17*S17</f>
        <v>0</v>
      </c>
      <c r="U17" s="188"/>
      <c r="V17" s="148"/>
      <c r="W17" s="32"/>
      <c r="X17" s="36"/>
      <c r="Y17" s="36"/>
    </row>
    <row r="18" spans="7:23" ht="34.5" thickTop="1">
      <c r="G18" s="96"/>
      <c r="H18" s="98"/>
      <c r="I18" s="125"/>
      <c r="J18" s="73"/>
      <c r="L18" s="8" t="s">
        <v>316</v>
      </c>
      <c r="M18" s="117"/>
      <c r="N18" s="92"/>
      <c r="O18" s="92"/>
      <c r="U18" s="118"/>
      <c r="V18" s="123"/>
      <c r="W18" s="28"/>
    </row>
    <row r="19" spans="7:23" ht="6.75" customHeight="1" thickBot="1">
      <c r="G19" s="96"/>
      <c r="H19" s="98"/>
      <c r="I19" s="125"/>
      <c r="J19" s="73"/>
      <c r="M19" s="117"/>
      <c r="N19" s="92"/>
      <c r="O19" s="92"/>
      <c r="V19" s="123"/>
      <c r="W19" s="28"/>
    </row>
    <row r="20" spans="7:25" s="23" customFormat="1" ht="14.25" thickBot="1" thickTop="1">
      <c r="G20" s="63"/>
      <c r="H20" s="200" t="s">
        <v>3</v>
      </c>
      <c r="I20" s="124"/>
      <c r="J20" s="75" t="s">
        <v>465</v>
      </c>
      <c r="K20" s="21"/>
      <c r="L20" s="42" t="s">
        <v>299</v>
      </c>
      <c r="M20" s="117">
        <v>1</v>
      </c>
      <c r="N20" s="92">
        <v>30</v>
      </c>
      <c r="O20" s="92">
        <f>M20*N20</f>
        <v>30</v>
      </c>
      <c r="P20" s="70"/>
      <c r="Q20" s="70"/>
      <c r="R20" s="187"/>
      <c r="S20" s="154"/>
      <c r="T20" s="15">
        <f>R20*S20</f>
        <v>0</v>
      </c>
      <c r="U20" s="188"/>
      <c r="V20" s="123"/>
      <c r="W20" s="106"/>
      <c r="X20" s="6"/>
      <c r="Y20" s="5"/>
    </row>
    <row r="21" spans="7:23" ht="45.75" thickTop="1">
      <c r="G21" s="96"/>
      <c r="H21" s="98"/>
      <c r="I21" s="125"/>
      <c r="J21" s="73"/>
      <c r="L21" s="8" t="s">
        <v>317</v>
      </c>
      <c r="M21" s="117"/>
      <c r="N21" s="92"/>
      <c r="O21" s="92"/>
      <c r="V21" s="123"/>
      <c r="W21" s="28"/>
    </row>
    <row r="22" spans="7:23" ht="6.75" customHeight="1" thickBot="1">
      <c r="G22" s="96"/>
      <c r="H22" s="98"/>
      <c r="I22" s="125"/>
      <c r="J22" s="73"/>
      <c r="M22" s="117"/>
      <c r="N22" s="92"/>
      <c r="O22" s="92"/>
      <c r="V22" s="123"/>
      <c r="W22" s="28"/>
    </row>
    <row r="23" spans="7:25" s="23" customFormat="1" ht="14.25" thickBot="1" thickTop="1">
      <c r="G23" s="63"/>
      <c r="H23" s="97" t="s">
        <v>4</v>
      </c>
      <c r="I23" s="124"/>
      <c r="J23" s="75" t="s">
        <v>466</v>
      </c>
      <c r="K23" s="21"/>
      <c r="L23" s="42" t="s">
        <v>115</v>
      </c>
      <c r="M23" s="117">
        <v>12</v>
      </c>
      <c r="N23" s="92">
        <v>25</v>
      </c>
      <c r="O23" s="92">
        <f>M23*N23</f>
        <v>300</v>
      </c>
      <c r="P23" s="70"/>
      <c r="Q23" s="70"/>
      <c r="R23" s="187"/>
      <c r="S23" s="154"/>
      <c r="T23" s="15">
        <f>R23*S23</f>
        <v>0</v>
      </c>
      <c r="U23" s="188"/>
      <c r="V23" s="123"/>
      <c r="W23" s="106"/>
      <c r="X23" s="6"/>
      <c r="Y23" s="5"/>
    </row>
    <row r="24" spans="7:23" ht="45.75" thickTop="1">
      <c r="G24" s="96"/>
      <c r="H24" s="98"/>
      <c r="I24" s="125"/>
      <c r="J24" s="73"/>
      <c r="L24" s="8" t="s">
        <v>338</v>
      </c>
      <c r="M24" s="117"/>
      <c r="N24" s="92"/>
      <c r="O24" s="92"/>
      <c r="V24" s="123"/>
      <c r="W24" s="28"/>
    </row>
    <row r="25" spans="7:23" ht="6.75" customHeight="1" thickBot="1">
      <c r="G25" s="96"/>
      <c r="H25" s="98"/>
      <c r="I25" s="125"/>
      <c r="J25" s="73"/>
      <c r="M25" s="117"/>
      <c r="N25" s="92"/>
      <c r="O25" s="92"/>
      <c r="V25" s="123"/>
      <c r="W25" s="28"/>
    </row>
    <row r="26" spans="7:25" s="23" customFormat="1" ht="14.25" thickBot="1" thickTop="1">
      <c r="G26" s="63"/>
      <c r="H26" s="97" t="s">
        <v>5</v>
      </c>
      <c r="I26" s="124"/>
      <c r="J26" s="75" t="s">
        <v>467</v>
      </c>
      <c r="K26" s="21"/>
      <c r="L26" s="42" t="s">
        <v>300</v>
      </c>
      <c r="M26" s="117">
        <v>1</v>
      </c>
      <c r="N26" s="92">
        <v>50</v>
      </c>
      <c r="O26" s="92">
        <f>M26*N26</f>
        <v>50</v>
      </c>
      <c r="P26" s="70"/>
      <c r="Q26" s="70"/>
      <c r="R26" s="187"/>
      <c r="S26" s="154"/>
      <c r="T26" s="15">
        <f>R26*S26</f>
        <v>0</v>
      </c>
      <c r="U26" s="188"/>
      <c r="V26" s="123"/>
      <c r="W26" s="106"/>
      <c r="X26" s="6"/>
      <c r="Y26" s="5"/>
    </row>
    <row r="27" spans="7:23" ht="68.25" thickTop="1">
      <c r="G27" s="96"/>
      <c r="H27" s="98"/>
      <c r="I27" s="125"/>
      <c r="J27" s="73"/>
      <c r="L27" s="8" t="s">
        <v>339</v>
      </c>
      <c r="M27" s="117"/>
      <c r="N27" s="92"/>
      <c r="O27" s="92"/>
      <c r="V27" s="123"/>
      <c r="W27" s="28"/>
    </row>
    <row r="28" spans="7:23" ht="6.75" customHeight="1" thickBot="1">
      <c r="G28" s="96"/>
      <c r="H28" s="98"/>
      <c r="I28" s="125"/>
      <c r="J28" s="73"/>
      <c r="M28" s="117"/>
      <c r="N28" s="92"/>
      <c r="O28" s="92"/>
      <c r="V28" s="123"/>
      <c r="W28" s="28"/>
    </row>
    <row r="29" spans="7:25" s="23" customFormat="1" ht="14.25" thickBot="1" thickTop="1">
      <c r="G29" s="63"/>
      <c r="H29" s="97" t="s">
        <v>6</v>
      </c>
      <c r="I29" s="124"/>
      <c r="J29" s="75" t="s">
        <v>468</v>
      </c>
      <c r="K29" s="21"/>
      <c r="L29" s="42" t="s">
        <v>310</v>
      </c>
      <c r="M29" s="117">
        <v>1</v>
      </c>
      <c r="N29" s="92">
        <v>12</v>
      </c>
      <c r="O29" s="92">
        <f>M29*N29</f>
        <v>12</v>
      </c>
      <c r="P29" s="70"/>
      <c r="Q29" s="70"/>
      <c r="R29" s="187"/>
      <c r="S29" s="154"/>
      <c r="T29" s="15">
        <f>R29*S29</f>
        <v>0</v>
      </c>
      <c r="U29" s="188"/>
      <c r="V29" s="123"/>
      <c r="W29" s="106"/>
      <c r="X29" s="6"/>
      <c r="Y29" s="5"/>
    </row>
    <row r="30" spans="7:23" ht="45.75" thickTop="1">
      <c r="G30" s="96"/>
      <c r="H30" s="98"/>
      <c r="I30" s="125"/>
      <c r="J30" s="73"/>
      <c r="L30" s="8" t="s">
        <v>311</v>
      </c>
      <c r="M30" s="117"/>
      <c r="N30" s="92"/>
      <c r="O30" s="92"/>
      <c r="V30" s="123"/>
      <c r="W30" s="28"/>
    </row>
    <row r="31" spans="7:23" ht="6.75" customHeight="1" thickBot="1">
      <c r="G31" s="96"/>
      <c r="H31" s="98"/>
      <c r="I31" s="125"/>
      <c r="J31" s="73"/>
      <c r="M31" s="117"/>
      <c r="N31" s="92"/>
      <c r="O31" s="92"/>
      <c r="V31" s="123"/>
      <c r="W31" s="28"/>
    </row>
    <row r="32" spans="7:25" s="23" customFormat="1" ht="13.5" customHeight="1" thickBot="1" thickTop="1">
      <c r="G32" s="63"/>
      <c r="H32" s="200" t="s">
        <v>7</v>
      </c>
      <c r="I32" s="124"/>
      <c r="J32" s="75" t="s">
        <v>469</v>
      </c>
      <c r="K32" s="21"/>
      <c r="L32" s="42" t="s">
        <v>134</v>
      </c>
      <c r="M32" s="117">
        <v>1</v>
      </c>
      <c r="N32" s="92">
        <v>60</v>
      </c>
      <c r="O32" s="92">
        <f>M32*N32</f>
        <v>60</v>
      </c>
      <c r="P32" s="70"/>
      <c r="Q32" s="70"/>
      <c r="R32" s="187"/>
      <c r="S32" s="154"/>
      <c r="T32" s="15">
        <f>R32*S32</f>
        <v>0</v>
      </c>
      <c r="U32" s="188"/>
      <c r="V32" s="123"/>
      <c r="W32" s="106"/>
      <c r="X32" s="6"/>
      <c r="Y32" s="5"/>
    </row>
    <row r="33" spans="7:23" ht="34.5" thickTop="1">
      <c r="G33" s="96"/>
      <c r="H33" s="98"/>
      <c r="I33" s="125"/>
      <c r="J33" s="73"/>
      <c r="L33" s="8" t="s">
        <v>301</v>
      </c>
      <c r="M33" s="117"/>
      <c r="N33" s="92"/>
      <c r="O33" s="92"/>
      <c r="V33" s="123"/>
      <c r="W33" s="28"/>
    </row>
    <row r="34" spans="7:23" ht="6.75" customHeight="1" thickBot="1">
      <c r="G34" s="96"/>
      <c r="H34" s="98"/>
      <c r="I34" s="125"/>
      <c r="J34" s="73"/>
      <c r="M34" s="117"/>
      <c r="N34" s="92"/>
      <c r="O34" s="92"/>
      <c r="V34" s="123"/>
      <c r="W34" s="28"/>
    </row>
    <row r="35" spans="7:25" s="23" customFormat="1" ht="13.5" customHeight="1" thickBot="1" thickTop="1">
      <c r="G35" s="63"/>
      <c r="H35" s="200" t="s">
        <v>8</v>
      </c>
      <c r="I35" s="124"/>
      <c r="J35" s="75" t="s">
        <v>470</v>
      </c>
      <c r="K35" s="21"/>
      <c r="L35" s="42" t="s">
        <v>118</v>
      </c>
      <c r="M35" s="117">
        <v>1</v>
      </c>
      <c r="N35" s="92">
        <v>40</v>
      </c>
      <c r="O35" s="92">
        <f>M35*N35</f>
        <v>40</v>
      </c>
      <c r="P35" s="70"/>
      <c r="Q35" s="70"/>
      <c r="R35" s="187"/>
      <c r="S35" s="154"/>
      <c r="T35" s="15">
        <f>R35*S35</f>
        <v>0</v>
      </c>
      <c r="U35" s="188"/>
      <c r="V35" s="123"/>
      <c r="W35" s="106"/>
      <c r="X35" s="6"/>
      <c r="Y35" s="5"/>
    </row>
    <row r="36" spans="7:23" ht="23.25" thickTop="1">
      <c r="G36" s="96"/>
      <c r="H36" s="98"/>
      <c r="I36" s="125"/>
      <c r="J36" s="73"/>
      <c r="L36" s="8" t="s">
        <v>318</v>
      </c>
      <c r="M36" s="117"/>
      <c r="N36" s="92"/>
      <c r="O36" s="92"/>
      <c r="V36" s="123"/>
      <c r="W36" s="28"/>
    </row>
    <row r="37" spans="7:23" ht="6.75" customHeight="1" thickBot="1">
      <c r="G37" s="96"/>
      <c r="H37" s="98"/>
      <c r="I37" s="125"/>
      <c r="J37" s="73"/>
      <c r="M37" s="117"/>
      <c r="N37" s="92"/>
      <c r="O37" s="92"/>
      <c r="V37" s="123"/>
      <c r="W37" s="28"/>
    </row>
    <row r="38" spans="7:25" s="23" customFormat="1" ht="13.5" customHeight="1" thickBot="1" thickTop="1">
      <c r="G38" s="63"/>
      <c r="H38" s="200" t="s">
        <v>9</v>
      </c>
      <c r="I38" s="124"/>
      <c r="J38" s="75" t="s">
        <v>471</v>
      </c>
      <c r="K38" s="21"/>
      <c r="L38" s="42" t="s">
        <v>298</v>
      </c>
      <c r="M38" s="117">
        <v>1</v>
      </c>
      <c r="N38" s="92">
        <v>45</v>
      </c>
      <c r="O38" s="92">
        <f>M38*N38</f>
        <v>45</v>
      </c>
      <c r="P38" s="70"/>
      <c r="Q38" s="70"/>
      <c r="R38" s="187"/>
      <c r="S38" s="154"/>
      <c r="T38" s="15">
        <f>R38*S38</f>
        <v>0</v>
      </c>
      <c r="U38" s="188"/>
      <c r="V38" s="123"/>
      <c r="W38" s="106"/>
      <c r="X38" s="6"/>
      <c r="Y38" s="5"/>
    </row>
    <row r="39" spans="7:23" ht="23.25" thickTop="1">
      <c r="G39" s="96"/>
      <c r="H39" s="98"/>
      <c r="I39" s="125"/>
      <c r="J39" s="73"/>
      <c r="L39" s="8" t="s">
        <v>345</v>
      </c>
      <c r="M39" s="117"/>
      <c r="N39" s="92"/>
      <c r="O39" s="92"/>
      <c r="V39" s="123"/>
      <c r="W39" s="28"/>
    </row>
    <row r="40" spans="7:23" ht="6.75" customHeight="1" thickBot="1">
      <c r="G40" s="96"/>
      <c r="H40" s="98"/>
      <c r="I40" s="125"/>
      <c r="J40" s="73"/>
      <c r="M40" s="117"/>
      <c r="N40" s="92"/>
      <c r="O40" s="92"/>
      <c r="V40" s="123"/>
      <c r="W40" s="28"/>
    </row>
    <row r="41" spans="7:25" s="23" customFormat="1" ht="14.25" thickBot="1" thickTop="1">
      <c r="G41" s="63"/>
      <c r="H41" s="200" t="s">
        <v>10</v>
      </c>
      <c r="I41" s="124"/>
      <c r="J41" s="75" t="s">
        <v>472</v>
      </c>
      <c r="K41" s="21"/>
      <c r="L41" s="42" t="s">
        <v>116</v>
      </c>
      <c r="M41" s="117">
        <v>1</v>
      </c>
      <c r="N41" s="92">
        <v>30</v>
      </c>
      <c r="O41" s="92">
        <f>M41*N41</f>
        <v>30</v>
      </c>
      <c r="P41" s="70"/>
      <c r="Q41" s="70"/>
      <c r="R41" s="187"/>
      <c r="S41" s="154"/>
      <c r="T41" s="15">
        <f>R41*S41</f>
        <v>0</v>
      </c>
      <c r="U41" s="188"/>
      <c r="V41" s="123"/>
      <c r="W41" s="106"/>
      <c r="X41" s="6"/>
      <c r="Y41" s="5"/>
    </row>
    <row r="42" spans="7:23" ht="23.25" thickTop="1">
      <c r="G42" s="96"/>
      <c r="H42" s="98"/>
      <c r="I42" s="125"/>
      <c r="J42" s="73"/>
      <c r="L42" s="8" t="s">
        <v>117</v>
      </c>
      <c r="M42" s="117"/>
      <c r="N42" s="92"/>
      <c r="O42" s="92"/>
      <c r="V42" s="123"/>
      <c r="W42" s="28"/>
    </row>
    <row r="43" spans="7:23" ht="6.75" customHeight="1" thickBot="1">
      <c r="G43" s="96"/>
      <c r="H43" s="98"/>
      <c r="I43" s="125"/>
      <c r="J43" s="73"/>
      <c r="M43" s="117"/>
      <c r="N43" s="92"/>
      <c r="O43" s="92"/>
      <c r="V43" s="123"/>
      <c r="W43" s="28"/>
    </row>
    <row r="44" spans="7:25" s="23" customFormat="1" ht="14.25" thickBot="1" thickTop="1">
      <c r="G44" s="63"/>
      <c r="H44" s="200" t="s">
        <v>11</v>
      </c>
      <c r="I44" s="124"/>
      <c r="J44" s="75" t="s">
        <v>473</v>
      </c>
      <c r="K44" s="21"/>
      <c r="L44" s="42" t="s">
        <v>119</v>
      </c>
      <c r="M44" s="117">
        <v>1</v>
      </c>
      <c r="N44" s="92">
        <v>12</v>
      </c>
      <c r="O44" s="92">
        <f>M44*N44</f>
        <v>12</v>
      </c>
      <c r="P44" s="70"/>
      <c r="Q44" s="70"/>
      <c r="R44" s="187"/>
      <c r="S44" s="154"/>
      <c r="T44" s="15">
        <f>R44*S44</f>
        <v>0</v>
      </c>
      <c r="U44" s="188"/>
      <c r="V44" s="123"/>
      <c r="W44" s="106"/>
      <c r="X44" s="6"/>
      <c r="Y44" s="5"/>
    </row>
    <row r="45" spans="7:23" ht="13.5" thickTop="1">
      <c r="G45" s="96"/>
      <c r="H45" s="98"/>
      <c r="I45" s="125"/>
      <c r="J45" s="73"/>
      <c r="L45" s="8" t="s">
        <v>340</v>
      </c>
      <c r="M45" s="117"/>
      <c r="N45" s="92"/>
      <c r="O45" s="92"/>
      <c r="V45" s="123"/>
      <c r="W45" s="28"/>
    </row>
    <row r="46" spans="7:23" ht="6.75" customHeight="1" thickBot="1">
      <c r="G46" s="96"/>
      <c r="H46" s="98"/>
      <c r="I46" s="125"/>
      <c r="J46" s="73"/>
      <c r="M46" s="117"/>
      <c r="N46" s="92"/>
      <c r="O46" s="92"/>
      <c r="V46" s="123"/>
      <c r="W46" s="28"/>
    </row>
    <row r="47" spans="7:25" s="23" customFormat="1" ht="13.5" customHeight="1" thickBot="1" thickTop="1">
      <c r="G47" s="63"/>
      <c r="H47" s="200" t="s">
        <v>12</v>
      </c>
      <c r="I47" s="124"/>
      <c r="J47" s="75" t="s">
        <v>474</v>
      </c>
      <c r="K47" s="21"/>
      <c r="L47" s="42" t="s">
        <v>120</v>
      </c>
      <c r="M47" s="117">
        <v>1</v>
      </c>
      <c r="N47" s="92">
        <v>30</v>
      </c>
      <c r="O47" s="92">
        <f>M47*N47</f>
        <v>30</v>
      </c>
      <c r="P47" s="70"/>
      <c r="Q47" s="70"/>
      <c r="R47" s="187"/>
      <c r="S47" s="154"/>
      <c r="T47" s="15">
        <f>R47*S47</f>
        <v>0</v>
      </c>
      <c r="U47" s="188"/>
      <c r="V47" s="123"/>
      <c r="W47" s="106"/>
      <c r="X47" s="6"/>
      <c r="Y47" s="5"/>
    </row>
    <row r="48" spans="7:23" ht="23.25" thickTop="1">
      <c r="G48" s="96"/>
      <c r="H48" s="98"/>
      <c r="I48" s="125"/>
      <c r="J48" s="73"/>
      <c r="L48" s="8" t="s">
        <v>346</v>
      </c>
      <c r="M48" s="117"/>
      <c r="N48" s="92"/>
      <c r="O48" s="92"/>
      <c r="V48" s="123"/>
      <c r="W48" s="28"/>
    </row>
    <row r="49" spans="7:23" ht="6.75" customHeight="1" thickBot="1">
      <c r="G49" s="96"/>
      <c r="H49" s="98"/>
      <c r="I49" s="125"/>
      <c r="J49" s="73"/>
      <c r="M49" s="117"/>
      <c r="N49" s="92"/>
      <c r="O49" s="92"/>
      <c r="V49" s="123"/>
      <c r="W49" s="28"/>
    </row>
    <row r="50" spans="7:25" s="23" customFormat="1" ht="13.5" customHeight="1" thickBot="1" thickTop="1">
      <c r="G50" s="63"/>
      <c r="H50" s="200" t="s">
        <v>13</v>
      </c>
      <c r="I50" s="124"/>
      <c r="J50" s="75" t="s">
        <v>475</v>
      </c>
      <c r="K50" s="21"/>
      <c r="L50" s="42" t="s">
        <v>135</v>
      </c>
      <c r="M50" s="117">
        <v>1</v>
      </c>
      <c r="N50" s="92">
        <v>40</v>
      </c>
      <c r="O50" s="92">
        <f>M50*N50</f>
        <v>40</v>
      </c>
      <c r="P50" s="70"/>
      <c r="Q50" s="70"/>
      <c r="R50" s="187"/>
      <c r="S50" s="154"/>
      <c r="T50" s="15">
        <f>R50*S50</f>
        <v>0</v>
      </c>
      <c r="U50" s="188"/>
      <c r="V50" s="123"/>
      <c r="W50" s="106"/>
      <c r="X50" s="6"/>
      <c r="Y50" s="5"/>
    </row>
    <row r="51" spans="7:23" ht="34.5" thickTop="1">
      <c r="G51" s="96"/>
      <c r="H51" s="96"/>
      <c r="I51" s="125"/>
      <c r="J51" s="73"/>
      <c r="L51" s="8" t="s">
        <v>319</v>
      </c>
      <c r="M51" s="117"/>
      <c r="N51" s="92"/>
      <c r="O51" s="92"/>
      <c r="V51" s="123"/>
      <c r="W51" s="28"/>
    </row>
    <row r="52" spans="7:23" ht="6.75" customHeight="1" thickBot="1">
      <c r="G52" s="96"/>
      <c r="H52" s="96"/>
      <c r="I52" s="125"/>
      <c r="J52" s="73"/>
      <c r="M52" s="117"/>
      <c r="N52" s="92"/>
      <c r="O52" s="92"/>
      <c r="V52" s="123"/>
      <c r="W52" s="28"/>
    </row>
    <row r="53" spans="7:25" s="23" customFormat="1" ht="13.5" customHeight="1" thickBot="1" thickTop="1">
      <c r="G53" s="63"/>
      <c r="H53" s="200" t="s">
        <v>15</v>
      </c>
      <c r="I53" s="124"/>
      <c r="J53" s="75" t="s">
        <v>476</v>
      </c>
      <c r="K53" s="21"/>
      <c r="L53" s="42" t="s">
        <v>302</v>
      </c>
      <c r="M53" s="117">
        <v>1</v>
      </c>
      <c r="N53" s="92">
        <v>4</v>
      </c>
      <c r="O53" s="92">
        <f>M53*N53</f>
        <v>4</v>
      </c>
      <c r="P53" s="70"/>
      <c r="Q53" s="70"/>
      <c r="R53" s="187"/>
      <c r="S53" s="154"/>
      <c r="T53" s="15">
        <f>R53*S53</f>
        <v>0</v>
      </c>
      <c r="U53" s="188"/>
      <c r="V53" s="123"/>
      <c r="W53" s="106"/>
      <c r="X53" s="6"/>
      <c r="Y53" s="5"/>
    </row>
    <row r="54" spans="7:23" ht="23.25" thickTop="1">
      <c r="G54" s="96"/>
      <c r="H54" s="98"/>
      <c r="I54" s="125"/>
      <c r="J54" s="73"/>
      <c r="L54" s="8" t="s">
        <v>320</v>
      </c>
      <c r="M54" s="117"/>
      <c r="N54" s="11"/>
      <c r="V54" s="123"/>
      <c r="W54" s="28"/>
    </row>
    <row r="55" spans="7:23" ht="6.75" customHeight="1" thickBot="1">
      <c r="G55" s="96"/>
      <c r="H55" s="98"/>
      <c r="I55" s="125"/>
      <c r="J55" s="73"/>
      <c r="M55" s="117"/>
      <c r="N55" s="11"/>
      <c r="V55" s="123"/>
      <c r="W55" s="28"/>
    </row>
    <row r="56" spans="7:25" s="23" customFormat="1" ht="13.5" customHeight="1" thickBot="1" thickTop="1">
      <c r="G56" s="63"/>
      <c r="H56" s="200" t="s">
        <v>16</v>
      </c>
      <c r="I56" s="124"/>
      <c r="J56" s="75" t="s">
        <v>477</v>
      </c>
      <c r="K56" s="21"/>
      <c r="L56" s="42" t="s">
        <v>312</v>
      </c>
      <c r="M56" s="51"/>
      <c r="N56" s="51"/>
      <c r="O56" s="51"/>
      <c r="P56" s="70"/>
      <c r="Q56" s="70"/>
      <c r="R56" s="187"/>
      <c r="S56" s="154"/>
      <c r="T56" s="15">
        <f>R56*S56</f>
        <v>0</v>
      </c>
      <c r="U56" s="188"/>
      <c r="V56" s="123"/>
      <c r="W56" s="106"/>
      <c r="X56" s="6"/>
      <c r="Y56" s="5"/>
    </row>
    <row r="57" spans="7:23" ht="13.5" thickTop="1">
      <c r="G57" s="96"/>
      <c r="H57" s="98"/>
      <c r="I57" s="125"/>
      <c r="J57" s="73"/>
      <c r="L57" s="8" t="s">
        <v>342</v>
      </c>
      <c r="M57" s="117"/>
      <c r="N57" s="11"/>
      <c r="V57" s="123"/>
      <c r="W57" s="28"/>
    </row>
    <row r="58" spans="7:23" ht="6.75" customHeight="1" thickBot="1">
      <c r="G58" s="96"/>
      <c r="H58" s="98"/>
      <c r="I58" s="125"/>
      <c r="J58" s="73"/>
      <c r="M58" s="117"/>
      <c r="N58" s="11"/>
      <c r="V58" s="123"/>
      <c r="W58" s="28"/>
    </row>
    <row r="59" spans="7:25" s="23" customFormat="1" ht="13.5" customHeight="1" thickBot="1" thickTop="1">
      <c r="G59" s="63"/>
      <c r="H59" s="200" t="s">
        <v>136</v>
      </c>
      <c r="I59" s="124"/>
      <c r="J59" s="75" t="s">
        <v>478</v>
      </c>
      <c r="K59" s="21"/>
      <c r="L59" s="42" t="s">
        <v>28</v>
      </c>
      <c r="M59" s="51"/>
      <c r="N59" s="51"/>
      <c r="O59" s="51"/>
      <c r="P59" s="70"/>
      <c r="Q59" s="70"/>
      <c r="R59" s="187"/>
      <c r="S59" s="154"/>
      <c r="T59" s="15">
        <f>R59*S59</f>
        <v>0</v>
      </c>
      <c r="U59" s="188"/>
      <c r="V59" s="123"/>
      <c r="W59" s="106"/>
      <c r="X59" s="6"/>
      <c r="Y59" s="5"/>
    </row>
    <row r="60" spans="7:23" ht="13.5" thickTop="1">
      <c r="G60" s="96"/>
      <c r="H60" s="98"/>
      <c r="I60" s="125"/>
      <c r="J60" s="73"/>
      <c r="L60" s="8" t="s">
        <v>342</v>
      </c>
      <c r="M60" s="117"/>
      <c r="N60" s="11"/>
      <c r="V60" s="123"/>
      <c r="W60" s="28"/>
    </row>
    <row r="61" spans="7:23" ht="6.75" customHeight="1">
      <c r="G61" s="96"/>
      <c r="H61" s="98"/>
      <c r="I61" s="125"/>
      <c r="J61" s="73"/>
      <c r="M61" s="117"/>
      <c r="N61" s="11"/>
      <c r="V61" s="123"/>
      <c r="W61" s="28"/>
    </row>
    <row r="62" spans="7:23" ht="12.75">
      <c r="G62" s="96"/>
      <c r="H62" s="200"/>
      <c r="I62" s="126"/>
      <c r="J62" s="54"/>
      <c r="K62" s="43"/>
      <c r="L62" s="104"/>
      <c r="M62" s="44"/>
      <c r="N62" s="45"/>
      <c r="O62" s="45"/>
      <c r="P62" s="71"/>
      <c r="Q62" s="71"/>
      <c r="R62" s="46"/>
      <c r="S62" s="46"/>
      <c r="T62" s="46"/>
      <c r="U62" s="46"/>
      <c r="V62" s="127"/>
      <c r="W62" s="28"/>
    </row>
    <row r="63" spans="7:23" ht="13.5" customHeight="1">
      <c r="G63" s="96"/>
      <c r="H63" s="98"/>
      <c r="I63" s="98"/>
      <c r="J63" s="40"/>
      <c r="K63" s="25"/>
      <c r="L63" s="63"/>
      <c r="M63" s="26"/>
      <c r="N63" s="39"/>
      <c r="O63" s="39"/>
      <c r="P63" s="105"/>
      <c r="Q63" s="105"/>
      <c r="R63" s="28"/>
      <c r="S63" s="28"/>
      <c r="T63" s="28"/>
      <c r="U63" s="28"/>
      <c r="V63" s="28"/>
      <c r="W63" s="28"/>
    </row>
    <row r="64" spans="8:9" ht="15" customHeight="1">
      <c r="H64" s="7"/>
      <c r="I64" s="7"/>
    </row>
    <row r="65" spans="7:25" s="16" customFormat="1" ht="15" customHeight="1">
      <c r="G65" s="96"/>
      <c r="H65" s="40"/>
      <c r="I65" s="40"/>
      <c r="J65" s="40"/>
      <c r="K65" s="25"/>
      <c r="L65" s="61"/>
      <c r="M65" s="26"/>
      <c r="N65" s="26"/>
      <c r="O65" s="27"/>
      <c r="P65" s="67"/>
      <c r="Q65" s="67"/>
      <c r="R65" s="28"/>
      <c r="S65" s="28"/>
      <c r="T65" s="28"/>
      <c r="U65" s="28"/>
      <c r="V65" s="28"/>
      <c r="W65" s="28"/>
      <c r="X65" s="5"/>
      <c r="Y65" s="5"/>
    </row>
    <row r="66" spans="7:25" s="16" customFormat="1" ht="42.75" customHeight="1">
      <c r="G66" s="96"/>
      <c r="H66" s="96"/>
      <c r="I66" s="96"/>
      <c r="J66" s="134" t="s">
        <v>121</v>
      </c>
      <c r="K66" s="25"/>
      <c r="L66" s="362" t="s">
        <v>335</v>
      </c>
      <c r="M66" s="362"/>
      <c r="N66" s="362"/>
      <c r="O66" s="362"/>
      <c r="P66" s="362"/>
      <c r="Q66" s="362"/>
      <c r="R66" s="362"/>
      <c r="S66" s="362"/>
      <c r="T66" s="362"/>
      <c r="U66" s="362"/>
      <c r="V66" s="93"/>
      <c r="W66" s="28"/>
      <c r="X66" s="5"/>
      <c r="Y66" s="5"/>
    </row>
    <row r="67" spans="7:25" s="16" customFormat="1" ht="15" customHeight="1">
      <c r="G67" s="96"/>
      <c r="H67" s="96"/>
      <c r="I67" s="96"/>
      <c r="J67" s="40"/>
      <c r="K67" s="29"/>
      <c r="L67" s="61"/>
      <c r="M67" s="30"/>
      <c r="N67" s="30"/>
      <c r="O67" s="31"/>
      <c r="P67" s="68"/>
      <c r="Q67" s="68"/>
      <c r="R67" s="32"/>
      <c r="S67" s="32"/>
      <c r="T67" s="32"/>
      <c r="U67" s="32"/>
      <c r="V67" s="32"/>
      <c r="W67" s="28"/>
      <c r="X67" s="5"/>
      <c r="Y67" s="5"/>
    </row>
    <row r="68" spans="7:23" ht="15" customHeight="1">
      <c r="G68" s="96"/>
      <c r="H68" s="96"/>
      <c r="I68" s="121"/>
      <c r="J68" s="55"/>
      <c r="K68" s="99"/>
      <c r="L68" s="60"/>
      <c r="M68" s="100"/>
      <c r="N68" s="100"/>
      <c r="O68" s="101"/>
      <c r="P68" s="102"/>
      <c r="Q68" s="102"/>
      <c r="R68" s="103"/>
      <c r="S68" s="103"/>
      <c r="T68" s="103"/>
      <c r="U68" s="103"/>
      <c r="V68" s="122"/>
      <c r="W68" s="28"/>
    </row>
    <row r="69" spans="7:23" ht="15" customHeight="1">
      <c r="G69" s="96"/>
      <c r="H69" s="96"/>
      <c r="I69" s="53"/>
      <c r="J69" s="356" t="s">
        <v>36</v>
      </c>
      <c r="K69" s="356"/>
      <c r="L69" s="356"/>
      <c r="M69" s="356"/>
      <c r="N69" s="356"/>
      <c r="O69" s="356"/>
      <c r="P69" s="74"/>
      <c r="Q69" s="74"/>
      <c r="R69" s="357" t="s">
        <v>37</v>
      </c>
      <c r="S69" s="357"/>
      <c r="T69" s="357"/>
      <c r="U69" s="357"/>
      <c r="V69" s="123"/>
      <c r="W69" s="28"/>
    </row>
    <row r="70" spans="7:25" s="222" customFormat="1" ht="15" customHeight="1">
      <c r="G70" s="223"/>
      <c r="H70" s="223"/>
      <c r="I70" s="224"/>
      <c r="J70" s="225" t="s">
        <v>33</v>
      </c>
      <c r="K70" s="226"/>
      <c r="L70" s="227" t="s">
        <v>34</v>
      </c>
      <c r="M70" s="226" t="s">
        <v>0</v>
      </c>
      <c r="N70" s="226" t="s">
        <v>24</v>
      </c>
      <c r="O70" s="226" t="s">
        <v>26</v>
      </c>
      <c r="P70" s="228"/>
      <c r="Q70" s="229"/>
      <c r="R70" s="226" t="s">
        <v>0</v>
      </c>
      <c r="S70" s="226" t="s">
        <v>24</v>
      </c>
      <c r="T70" s="226" t="s">
        <v>26</v>
      </c>
      <c r="U70" s="226" t="s">
        <v>25</v>
      </c>
      <c r="V70" s="230"/>
      <c r="W70" s="231"/>
      <c r="X70" s="232"/>
      <c r="Y70" s="232"/>
    </row>
    <row r="71" spans="7:24" s="16" customFormat="1" ht="15" customHeight="1" thickBot="1">
      <c r="G71" s="96"/>
      <c r="H71" s="96"/>
      <c r="I71" s="53"/>
      <c r="J71"/>
      <c r="K71" s="18"/>
      <c r="L71" s="62"/>
      <c r="M71" s="17"/>
      <c r="N71" s="17"/>
      <c r="O71" s="19"/>
      <c r="P71" s="69"/>
      <c r="Q71" s="69"/>
      <c r="R71" s="20"/>
      <c r="S71" s="20"/>
      <c r="T71" s="20"/>
      <c r="U71" s="20"/>
      <c r="V71" s="123"/>
      <c r="W71" s="28"/>
      <c r="X71" s="5"/>
    </row>
    <row r="72" spans="7:25" s="34" customFormat="1" ht="14.25" thickBot="1" thickTop="1">
      <c r="G72" s="151"/>
      <c r="H72" s="200" t="s">
        <v>2</v>
      </c>
      <c r="I72" s="277"/>
      <c r="J72" s="202" t="s">
        <v>479</v>
      </c>
      <c r="K72" s="37"/>
      <c r="L72" s="203" t="s">
        <v>138</v>
      </c>
      <c r="M72" s="51"/>
      <c r="N72" s="51"/>
      <c r="O72" s="51"/>
      <c r="P72" s="204">
        <v>2.14</v>
      </c>
      <c r="Q72" s="204"/>
      <c r="R72" s="187"/>
      <c r="S72" s="154"/>
      <c r="T72" s="15">
        <f>R72*S72</f>
        <v>0</v>
      </c>
      <c r="U72" s="188"/>
      <c r="V72" s="148"/>
      <c r="W72" s="32"/>
      <c r="X72" s="36"/>
      <c r="Y72" s="36"/>
    </row>
    <row r="73" spans="7:23" ht="23.25" thickTop="1">
      <c r="G73" s="96"/>
      <c r="H73" s="98"/>
      <c r="I73" s="125"/>
      <c r="J73" s="73"/>
      <c r="L73" s="295" t="s">
        <v>139</v>
      </c>
      <c r="M73" s="117"/>
      <c r="N73" s="92"/>
      <c r="O73" s="92"/>
      <c r="U73" s="118"/>
      <c r="V73" s="123"/>
      <c r="W73" s="28"/>
    </row>
    <row r="74" spans="7:23" ht="6.75" customHeight="1" thickBot="1">
      <c r="G74" s="96"/>
      <c r="H74" s="98"/>
      <c r="I74" s="125"/>
      <c r="J74" s="73"/>
      <c r="M74" s="117"/>
      <c r="N74" s="92"/>
      <c r="O74" s="92"/>
      <c r="V74" s="123"/>
      <c r="W74" s="28"/>
    </row>
    <row r="75" spans="7:25" s="34" customFormat="1" ht="14.25" thickBot="1" thickTop="1">
      <c r="G75" s="151"/>
      <c r="H75" s="97" t="s">
        <v>3</v>
      </c>
      <c r="I75" s="277"/>
      <c r="J75" s="202" t="s">
        <v>480</v>
      </c>
      <c r="K75" s="37"/>
      <c r="L75" s="203" t="s">
        <v>333</v>
      </c>
      <c r="M75" s="117">
        <v>1</v>
      </c>
      <c r="N75" s="92">
        <v>5</v>
      </c>
      <c r="O75" s="92">
        <f>M75*N75</f>
        <v>5</v>
      </c>
      <c r="P75" s="204">
        <v>2.14</v>
      </c>
      <c r="Q75" s="204"/>
      <c r="R75" s="187"/>
      <c r="S75" s="154"/>
      <c r="T75" s="15">
        <f>R75*S75</f>
        <v>0</v>
      </c>
      <c r="U75" s="188"/>
      <c r="V75" s="148"/>
      <c r="W75" s="32"/>
      <c r="X75" s="36"/>
      <c r="Y75" s="36"/>
    </row>
    <row r="76" spans="7:23" ht="13.5" thickTop="1">
      <c r="G76" s="96"/>
      <c r="H76" s="98"/>
      <c r="I76" s="125"/>
      <c r="J76" s="73"/>
      <c r="L76" s="295" t="s">
        <v>334</v>
      </c>
      <c r="M76" s="117"/>
      <c r="N76" s="92"/>
      <c r="O76" s="92"/>
      <c r="U76" s="118"/>
      <c r="V76" s="123"/>
      <c r="W76" s="28"/>
    </row>
    <row r="77" spans="7:23" ht="6.75" customHeight="1" thickBot="1">
      <c r="G77" s="96"/>
      <c r="H77" s="98"/>
      <c r="I77" s="125"/>
      <c r="J77" s="73"/>
      <c r="M77" s="117"/>
      <c r="N77" s="92"/>
      <c r="O77" s="92"/>
      <c r="V77" s="123"/>
      <c r="W77" s="28"/>
    </row>
    <row r="78" spans="7:25" s="23" customFormat="1" ht="14.25" thickBot="1" thickTop="1">
      <c r="G78" s="63"/>
      <c r="H78" s="97" t="s">
        <v>4</v>
      </c>
      <c r="I78" s="124"/>
      <c r="J78" s="202" t="s">
        <v>481</v>
      </c>
      <c r="K78" s="21"/>
      <c r="L78" s="42" t="s">
        <v>122</v>
      </c>
      <c r="M78" s="117">
        <v>1</v>
      </c>
      <c r="N78" s="92">
        <v>20</v>
      </c>
      <c r="O78" s="92">
        <f>M78*N78</f>
        <v>20</v>
      </c>
      <c r="P78" s="70"/>
      <c r="Q78" s="70"/>
      <c r="R78" s="187"/>
      <c r="S78" s="154"/>
      <c r="T78" s="15">
        <f>R78*S78</f>
        <v>0</v>
      </c>
      <c r="U78" s="188"/>
      <c r="V78" s="123"/>
      <c r="W78" s="106"/>
      <c r="X78" s="6"/>
      <c r="Y78" s="5"/>
    </row>
    <row r="79" spans="7:23" ht="13.5" thickTop="1">
      <c r="G79" s="96"/>
      <c r="H79" s="98"/>
      <c r="I79" s="125"/>
      <c r="J79" s="73"/>
      <c r="L79" s="8" t="s">
        <v>336</v>
      </c>
      <c r="M79" s="117"/>
      <c r="N79" s="92"/>
      <c r="O79" s="92"/>
      <c r="V79" s="123"/>
      <c r="W79" s="28"/>
    </row>
    <row r="80" spans="7:23" ht="6.75" customHeight="1" thickBot="1">
      <c r="G80" s="96"/>
      <c r="H80" s="98"/>
      <c r="I80" s="125"/>
      <c r="J80" s="73"/>
      <c r="M80" s="117"/>
      <c r="N80" s="92"/>
      <c r="O80" s="92"/>
      <c r="V80" s="123"/>
      <c r="W80" s="28"/>
    </row>
    <row r="81" spans="7:25" s="23" customFormat="1" ht="14.25" thickBot="1" thickTop="1">
      <c r="G81" s="63"/>
      <c r="H81" s="97" t="s">
        <v>5</v>
      </c>
      <c r="I81" s="124"/>
      <c r="J81" s="202" t="s">
        <v>482</v>
      </c>
      <c r="K81" s="21"/>
      <c r="L81" s="42" t="s">
        <v>93</v>
      </c>
      <c r="M81" s="51"/>
      <c r="N81" s="51"/>
      <c r="O81" s="51"/>
      <c r="P81" s="70"/>
      <c r="Q81" s="70"/>
      <c r="R81" s="187"/>
      <c r="S81" s="154"/>
      <c r="T81" s="15">
        <f>R81*S81</f>
        <v>0</v>
      </c>
      <c r="U81" s="188"/>
      <c r="V81" s="123"/>
      <c r="W81" s="106"/>
      <c r="X81" s="6"/>
      <c r="Y81" s="5"/>
    </row>
    <row r="82" spans="7:23" ht="13.5" thickTop="1">
      <c r="G82" s="96"/>
      <c r="H82" s="98"/>
      <c r="I82" s="125"/>
      <c r="J82" s="73"/>
      <c r="L82" s="8" t="s">
        <v>123</v>
      </c>
      <c r="M82" s="117"/>
      <c r="N82" s="92"/>
      <c r="O82" s="92"/>
      <c r="V82" s="123"/>
      <c r="W82" s="28"/>
    </row>
    <row r="83" spans="7:23" ht="6.75" customHeight="1" thickBot="1">
      <c r="G83" s="96"/>
      <c r="H83" s="98"/>
      <c r="I83" s="125"/>
      <c r="J83" s="73"/>
      <c r="M83" s="117"/>
      <c r="N83" s="92"/>
      <c r="O83" s="92"/>
      <c r="V83" s="123"/>
      <c r="W83" s="28"/>
    </row>
    <row r="84" spans="7:25" s="23" customFormat="1" ht="14.25" thickBot="1" thickTop="1">
      <c r="G84" s="63"/>
      <c r="H84" s="97" t="s">
        <v>6</v>
      </c>
      <c r="I84" s="124"/>
      <c r="J84" s="202" t="s">
        <v>483</v>
      </c>
      <c r="K84" s="21"/>
      <c r="L84" s="42" t="s">
        <v>125</v>
      </c>
      <c r="M84" s="117">
        <v>1</v>
      </c>
      <c r="N84" s="92">
        <v>50</v>
      </c>
      <c r="O84" s="92">
        <f>M84*N84</f>
        <v>50</v>
      </c>
      <c r="P84" s="70"/>
      <c r="Q84" s="70"/>
      <c r="R84" s="187"/>
      <c r="S84" s="154"/>
      <c r="T84" s="15">
        <f>R84*S84</f>
        <v>0</v>
      </c>
      <c r="U84" s="188"/>
      <c r="V84" s="123"/>
      <c r="W84" s="106"/>
      <c r="X84" s="6"/>
      <c r="Y84" s="5"/>
    </row>
    <row r="85" spans="7:23" ht="23.25" thickTop="1">
      <c r="G85" s="96"/>
      <c r="H85" s="98"/>
      <c r="I85" s="125"/>
      <c r="J85" s="73"/>
      <c r="L85" s="8" t="s">
        <v>348</v>
      </c>
      <c r="M85" s="117"/>
      <c r="N85" s="92"/>
      <c r="O85" s="92"/>
      <c r="V85" s="123"/>
      <c r="W85" s="28"/>
    </row>
    <row r="86" spans="7:23" ht="6.75" customHeight="1" thickBot="1">
      <c r="G86" s="96"/>
      <c r="H86" s="98"/>
      <c r="I86" s="125"/>
      <c r="J86" s="73"/>
      <c r="M86" s="117"/>
      <c r="N86" s="92"/>
      <c r="O86" s="92"/>
      <c r="V86" s="123"/>
      <c r="W86" s="28"/>
    </row>
    <row r="87" spans="7:25" s="23" customFormat="1" ht="14.25" thickBot="1" thickTop="1">
      <c r="G87" s="63"/>
      <c r="H87" s="97" t="s">
        <v>7</v>
      </c>
      <c r="I87" s="124"/>
      <c r="J87" s="202" t="s">
        <v>484</v>
      </c>
      <c r="K87" s="21"/>
      <c r="L87" s="42" t="s">
        <v>124</v>
      </c>
      <c r="M87" s="117">
        <v>1</v>
      </c>
      <c r="N87" s="92">
        <v>12</v>
      </c>
      <c r="O87" s="92">
        <f>M87*N87</f>
        <v>12</v>
      </c>
      <c r="P87" s="70"/>
      <c r="Q87" s="70"/>
      <c r="R87" s="187"/>
      <c r="S87" s="154"/>
      <c r="T87" s="15">
        <f>R87*S87</f>
        <v>0</v>
      </c>
      <c r="U87" s="188"/>
      <c r="V87" s="123"/>
      <c r="W87" s="106"/>
      <c r="X87" s="6"/>
      <c r="Y87" s="5"/>
    </row>
    <row r="88" spans="7:23" ht="13.5" thickTop="1">
      <c r="G88" s="96"/>
      <c r="H88" s="98"/>
      <c r="I88" s="125"/>
      <c r="J88" s="73"/>
      <c r="L88" s="8" t="s">
        <v>337</v>
      </c>
      <c r="M88" s="117"/>
      <c r="N88" s="92"/>
      <c r="O88" s="92"/>
      <c r="V88" s="123"/>
      <c r="W88" s="28"/>
    </row>
    <row r="89" spans="7:23" ht="6.75" customHeight="1" thickBot="1">
      <c r="G89" s="96"/>
      <c r="H89" s="98"/>
      <c r="I89" s="125"/>
      <c r="J89" s="73"/>
      <c r="M89" s="117"/>
      <c r="N89" s="92"/>
      <c r="O89" s="92"/>
      <c r="V89" s="123"/>
      <c r="W89" s="28"/>
    </row>
    <row r="90" spans="7:25" s="23" customFormat="1" ht="14.25" thickBot="1" thickTop="1">
      <c r="G90" s="63"/>
      <c r="H90" s="97" t="s">
        <v>8</v>
      </c>
      <c r="I90" s="124"/>
      <c r="J90" s="202" t="s">
        <v>485</v>
      </c>
      <c r="K90" s="21"/>
      <c r="L90" s="42" t="s">
        <v>98</v>
      </c>
      <c r="M90" s="117">
        <v>1</v>
      </c>
      <c r="N90" s="92">
        <v>70</v>
      </c>
      <c r="O90" s="92">
        <f>M90*N90</f>
        <v>70</v>
      </c>
      <c r="P90" s="70"/>
      <c r="Q90" s="70"/>
      <c r="R90" s="187"/>
      <c r="S90" s="154"/>
      <c r="T90" s="15">
        <f>R90*S90</f>
        <v>0</v>
      </c>
      <c r="U90" s="188"/>
      <c r="V90" s="123"/>
      <c r="W90" s="106"/>
      <c r="X90" s="6"/>
      <c r="Y90" s="5"/>
    </row>
    <row r="91" spans="7:23" ht="57" thickTop="1">
      <c r="G91" s="96"/>
      <c r="H91" s="98"/>
      <c r="I91" s="125"/>
      <c r="J91" s="73"/>
      <c r="L91" s="8" t="s">
        <v>329</v>
      </c>
      <c r="M91" s="117"/>
      <c r="N91" s="92"/>
      <c r="O91" s="92"/>
      <c r="V91" s="123"/>
      <c r="W91" s="28"/>
    </row>
    <row r="92" spans="7:23" ht="6.75" customHeight="1" thickBot="1">
      <c r="G92" s="96"/>
      <c r="H92" s="98"/>
      <c r="I92" s="125"/>
      <c r="J92" s="73"/>
      <c r="M92" s="117"/>
      <c r="N92" s="92"/>
      <c r="O92" s="92"/>
      <c r="V92" s="123"/>
      <c r="W92" s="28"/>
    </row>
    <row r="93" spans="7:25" s="23" customFormat="1" ht="14.25" thickBot="1" thickTop="1">
      <c r="G93" s="63"/>
      <c r="H93" s="97" t="s">
        <v>9</v>
      </c>
      <c r="I93" s="124"/>
      <c r="J93" s="202" t="s">
        <v>486</v>
      </c>
      <c r="K93" s="21"/>
      <c r="L93" s="42" t="s">
        <v>97</v>
      </c>
      <c r="M93" s="117">
        <v>1</v>
      </c>
      <c r="N93" s="92">
        <v>10</v>
      </c>
      <c r="O93" s="92">
        <f>M93*N93</f>
        <v>10</v>
      </c>
      <c r="P93" s="70"/>
      <c r="Q93" s="70"/>
      <c r="R93" s="187"/>
      <c r="S93" s="154"/>
      <c r="T93" s="15">
        <f>R93*S93</f>
        <v>0</v>
      </c>
      <c r="U93" s="188"/>
      <c r="V93" s="123"/>
      <c r="W93" s="106"/>
      <c r="X93" s="6"/>
      <c r="Y93" s="5"/>
    </row>
    <row r="94" spans="7:23" ht="13.5" thickTop="1">
      <c r="G94" s="96"/>
      <c r="H94" s="98"/>
      <c r="I94" s="125"/>
      <c r="J94" s="73"/>
      <c r="L94" s="8" t="s">
        <v>330</v>
      </c>
      <c r="M94" s="117"/>
      <c r="N94" s="92"/>
      <c r="O94" s="92"/>
      <c r="V94" s="123"/>
      <c r="W94" s="28"/>
    </row>
    <row r="95" spans="7:23" ht="6.75" customHeight="1" thickBot="1">
      <c r="G95" s="96"/>
      <c r="H95" s="98"/>
      <c r="I95" s="125"/>
      <c r="J95" s="73"/>
      <c r="M95" s="117"/>
      <c r="N95" s="92"/>
      <c r="O95" s="92"/>
      <c r="V95" s="123"/>
      <c r="W95" s="28"/>
    </row>
    <row r="96" spans="7:25" s="23" customFormat="1" ht="14.25" thickBot="1" thickTop="1">
      <c r="G96" s="63"/>
      <c r="H96" s="97" t="s">
        <v>11</v>
      </c>
      <c r="I96" s="124"/>
      <c r="J96" s="202" t="s">
        <v>487</v>
      </c>
      <c r="K96" s="21"/>
      <c r="L96" s="42" t="s">
        <v>145</v>
      </c>
      <c r="M96" s="117">
        <v>1</v>
      </c>
      <c r="N96" s="92">
        <v>35</v>
      </c>
      <c r="O96" s="92">
        <f>M96*N96</f>
        <v>35</v>
      </c>
      <c r="P96" s="70"/>
      <c r="Q96" s="70"/>
      <c r="R96" s="187"/>
      <c r="S96" s="154"/>
      <c r="T96" s="15">
        <f>R96*S96</f>
        <v>0</v>
      </c>
      <c r="U96" s="188"/>
      <c r="V96" s="123"/>
      <c r="W96" s="106"/>
      <c r="X96" s="6"/>
      <c r="Y96" s="5"/>
    </row>
    <row r="97" spans="7:23" ht="13.5" thickTop="1">
      <c r="G97" s="96"/>
      <c r="H97" s="98"/>
      <c r="I97" s="125"/>
      <c r="J97" s="73"/>
      <c r="L97" s="315" t="s">
        <v>331</v>
      </c>
      <c r="M97" s="117"/>
      <c r="N97" s="92"/>
      <c r="O97" s="92"/>
      <c r="V97" s="123"/>
      <c r="W97" s="28"/>
    </row>
    <row r="98" spans="7:23" ht="6.75" customHeight="1" thickBot="1">
      <c r="G98" s="96"/>
      <c r="H98" s="98"/>
      <c r="I98" s="125"/>
      <c r="J98" s="73"/>
      <c r="M98" s="117"/>
      <c r="N98" s="92"/>
      <c r="O98" s="92"/>
      <c r="V98" s="123"/>
      <c r="W98" s="28"/>
    </row>
    <row r="99" spans="7:25" s="23" customFormat="1" ht="14.25" thickBot="1" thickTop="1">
      <c r="G99" s="63"/>
      <c r="H99" s="97" t="s">
        <v>12</v>
      </c>
      <c r="I99" s="124"/>
      <c r="J99" s="202" t="s">
        <v>488</v>
      </c>
      <c r="K99" s="21"/>
      <c r="L99" s="42" t="s">
        <v>146</v>
      </c>
      <c r="M99" s="117">
        <v>1</v>
      </c>
      <c r="N99" s="92">
        <v>12</v>
      </c>
      <c r="O99" s="92">
        <f>M99*N99</f>
        <v>12</v>
      </c>
      <c r="P99" s="70"/>
      <c r="Q99" s="70"/>
      <c r="R99" s="187"/>
      <c r="S99" s="154"/>
      <c r="T99" s="15">
        <f>R99*S99</f>
        <v>0</v>
      </c>
      <c r="U99" s="188"/>
      <c r="V99" s="123"/>
      <c r="W99" s="106"/>
      <c r="X99" s="6"/>
      <c r="Y99" s="5"/>
    </row>
    <row r="100" spans="7:23" ht="13.5" thickTop="1">
      <c r="G100" s="96"/>
      <c r="H100" s="98"/>
      <c r="I100" s="125"/>
      <c r="J100" s="73"/>
      <c r="L100" s="8" t="s">
        <v>344</v>
      </c>
      <c r="M100" s="117"/>
      <c r="N100" s="11"/>
      <c r="V100" s="123"/>
      <c r="W100" s="28"/>
    </row>
    <row r="101" spans="7:23" ht="6.75" customHeight="1" thickBot="1">
      <c r="G101" s="96"/>
      <c r="H101" s="98"/>
      <c r="I101" s="125"/>
      <c r="J101" s="73"/>
      <c r="M101" s="117"/>
      <c r="N101" s="11"/>
      <c r="V101" s="123"/>
      <c r="W101" s="28"/>
    </row>
    <row r="102" spans="7:25" s="23" customFormat="1" ht="14.25" thickBot="1" thickTop="1">
      <c r="G102" s="63"/>
      <c r="H102" s="97" t="s">
        <v>13</v>
      </c>
      <c r="I102" s="124"/>
      <c r="J102" s="202" t="s">
        <v>489</v>
      </c>
      <c r="K102" s="21"/>
      <c r="L102" s="42" t="s">
        <v>147</v>
      </c>
      <c r="M102" s="117">
        <v>1</v>
      </c>
      <c r="N102" s="92">
        <v>50</v>
      </c>
      <c r="O102" s="92">
        <f>M102*N102</f>
        <v>50</v>
      </c>
      <c r="P102" s="70"/>
      <c r="Q102" s="70"/>
      <c r="R102" s="187"/>
      <c r="S102" s="154"/>
      <c r="T102" s="15">
        <f>R102*S102</f>
        <v>0</v>
      </c>
      <c r="U102" s="188"/>
      <c r="V102" s="123"/>
      <c r="W102" s="106"/>
      <c r="X102" s="6"/>
      <c r="Y102" s="5"/>
    </row>
    <row r="103" spans="7:23" ht="23.25" thickTop="1">
      <c r="G103" s="96"/>
      <c r="H103" s="98"/>
      <c r="I103" s="125"/>
      <c r="J103" s="73"/>
      <c r="L103" s="8" t="s">
        <v>332</v>
      </c>
      <c r="M103" s="117"/>
      <c r="N103" s="11"/>
      <c r="V103" s="123"/>
      <c r="W103" s="28"/>
    </row>
    <row r="104" spans="7:23" ht="6.75" customHeight="1">
      <c r="G104" s="96"/>
      <c r="H104" s="98"/>
      <c r="I104" s="125"/>
      <c r="J104" s="73"/>
      <c r="M104" s="117"/>
      <c r="N104" s="11"/>
      <c r="V104" s="123"/>
      <c r="W104" s="28"/>
    </row>
    <row r="105" spans="7:23" ht="12.75">
      <c r="G105" s="96"/>
      <c r="H105" s="98"/>
      <c r="I105" s="126"/>
      <c r="J105" s="54"/>
      <c r="K105" s="43"/>
      <c r="L105" s="104"/>
      <c r="M105" s="44"/>
      <c r="N105" s="45"/>
      <c r="O105" s="45"/>
      <c r="P105" s="71"/>
      <c r="Q105" s="71"/>
      <c r="R105" s="46"/>
      <c r="S105" s="46"/>
      <c r="T105" s="46"/>
      <c r="U105" s="46"/>
      <c r="V105" s="127"/>
      <c r="W105" s="28"/>
    </row>
    <row r="106" spans="7:23" ht="13.5" customHeight="1">
      <c r="G106" s="96"/>
      <c r="H106" s="98"/>
      <c r="I106" s="98"/>
      <c r="J106" s="40"/>
      <c r="K106" s="25"/>
      <c r="L106" s="63"/>
      <c r="M106" s="26"/>
      <c r="N106" s="39"/>
      <c r="O106" s="39"/>
      <c r="P106" s="105"/>
      <c r="Q106" s="105"/>
      <c r="R106" s="28"/>
      <c r="S106" s="28"/>
      <c r="T106" s="28"/>
      <c r="U106" s="28"/>
      <c r="V106" s="28"/>
      <c r="W106" s="28"/>
    </row>
    <row r="107" spans="8:21" ht="15" customHeight="1">
      <c r="H107" s="7"/>
      <c r="I107" s="7"/>
      <c r="J107" s="332"/>
      <c r="L107" s="331"/>
      <c r="N107" s="333"/>
      <c r="O107" s="333"/>
      <c r="T107" s="333"/>
      <c r="U107" s="330"/>
    </row>
    <row r="108" spans="7:25" s="16" customFormat="1" ht="15" customHeight="1">
      <c r="G108" s="96"/>
      <c r="H108" s="40"/>
      <c r="I108" s="40"/>
      <c r="J108" s="40"/>
      <c r="K108" s="25"/>
      <c r="L108" s="61"/>
      <c r="M108" s="26"/>
      <c r="N108" s="26"/>
      <c r="O108" s="27"/>
      <c r="P108" s="67"/>
      <c r="Q108" s="67"/>
      <c r="R108" s="28"/>
      <c r="S108" s="28"/>
      <c r="T108" s="28"/>
      <c r="U108" s="28"/>
      <c r="V108" s="28"/>
      <c r="W108" s="28"/>
      <c r="X108" s="5"/>
      <c r="Y108" s="5"/>
    </row>
    <row r="109" spans="7:25" s="16" customFormat="1" ht="27.75">
      <c r="G109" s="96"/>
      <c r="H109" s="96"/>
      <c r="I109" s="96"/>
      <c r="J109" s="134" t="s">
        <v>126</v>
      </c>
      <c r="K109" s="25"/>
      <c r="L109" s="362" t="s">
        <v>127</v>
      </c>
      <c r="M109" s="362"/>
      <c r="N109" s="362"/>
      <c r="O109" s="362"/>
      <c r="P109" s="362"/>
      <c r="Q109" s="362"/>
      <c r="R109" s="362"/>
      <c r="S109" s="362"/>
      <c r="T109" s="362"/>
      <c r="U109" s="362"/>
      <c r="V109" s="93"/>
      <c r="W109" s="28"/>
      <c r="X109" s="5"/>
      <c r="Y109" s="5"/>
    </row>
    <row r="110" spans="7:25" s="16" customFormat="1" ht="15" customHeight="1">
      <c r="G110" s="96"/>
      <c r="H110" s="96"/>
      <c r="I110" s="96"/>
      <c r="J110" s="40"/>
      <c r="K110" s="29"/>
      <c r="L110" s="61"/>
      <c r="M110" s="30"/>
      <c r="N110" s="30"/>
      <c r="O110" s="31"/>
      <c r="P110" s="68"/>
      <c r="Q110" s="68"/>
      <c r="R110" s="32"/>
      <c r="S110" s="32"/>
      <c r="T110" s="32"/>
      <c r="U110" s="32"/>
      <c r="V110" s="32"/>
      <c r="W110" s="28"/>
      <c r="X110" s="5"/>
      <c r="Y110" s="5"/>
    </row>
    <row r="111" spans="7:23" ht="15" customHeight="1">
      <c r="G111" s="96"/>
      <c r="H111" s="96"/>
      <c r="I111" s="121"/>
      <c r="J111" s="55"/>
      <c r="K111" s="99"/>
      <c r="L111" s="60"/>
      <c r="M111" s="100"/>
      <c r="N111" s="100"/>
      <c r="O111" s="101"/>
      <c r="P111" s="102"/>
      <c r="Q111" s="102"/>
      <c r="R111" s="103"/>
      <c r="S111" s="103"/>
      <c r="T111" s="103"/>
      <c r="U111" s="103"/>
      <c r="V111" s="122"/>
      <c r="W111" s="28"/>
    </row>
    <row r="112" spans="7:23" ht="15" customHeight="1">
      <c r="G112" s="96"/>
      <c r="H112" s="96"/>
      <c r="I112" s="53"/>
      <c r="J112" s="356" t="s">
        <v>36</v>
      </c>
      <c r="K112" s="356"/>
      <c r="L112" s="356"/>
      <c r="M112" s="356"/>
      <c r="N112" s="356"/>
      <c r="O112" s="356"/>
      <c r="P112" s="74"/>
      <c r="Q112" s="74"/>
      <c r="R112" s="357" t="s">
        <v>37</v>
      </c>
      <c r="S112" s="357"/>
      <c r="T112" s="357"/>
      <c r="U112" s="357"/>
      <c r="V112" s="123"/>
      <c r="W112" s="28"/>
    </row>
    <row r="113" spans="7:25" s="222" customFormat="1" ht="15" customHeight="1">
      <c r="G113" s="223"/>
      <c r="H113" s="223"/>
      <c r="I113" s="224"/>
      <c r="J113" s="225" t="s">
        <v>33</v>
      </c>
      <c r="K113" s="226"/>
      <c r="L113" s="227" t="s">
        <v>34</v>
      </c>
      <c r="M113" s="226" t="s">
        <v>0</v>
      </c>
      <c r="N113" s="226" t="s">
        <v>24</v>
      </c>
      <c r="O113" s="226" t="s">
        <v>26</v>
      </c>
      <c r="P113" s="228"/>
      <c r="Q113" s="229"/>
      <c r="R113" s="226" t="s">
        <v>0</v>
      </c>
      <c r="S113" s="226" t="s">
        <v>24</v>
      </c>
      <c r="T113" s="226" t="s">
        <v>26</v>
      </c>
      <c r="U113" s="226" t="s">
        <v>25</v>
      </c>
      <c r="V113" s="230"/>
      <c r="W113" s="231"/>
      <c r="X113" s="232"/>
      <c r="Y113" s="232"/>
    </row>
    <row r="114" spans="7:24" s="16" customFormat="1" ht="15" customHeight="1" thickBot="1">
      <c r="G114" s="96"/>
      <c r="H114" s="96"/>
      <c r="I114" s="53"/>
      <c r="J114"/>
      <c r="K114" s="18"/>
      <c r="L114" s="62"/>
      <c r="M114" s="17"/>
      <c r="N114" s="17"/>
      <c r="O114" s="19"/>
      <c r="P114" s="69"/>
      <c r="Q114" s="69"/>
      <c r="R114" s="20"/>
      <c r="S114" s="20"/>
      <c r="T114" s="20"/>
      <c r="U114" s="20"/>
      <c r="V114" s="123"/>
      <c r="W114" s="28"/>
      <c r="X114" s="5"/>
    </row>
    <row r="115" spans="7:25" s="34" customFormat="1" ht="14.25" thickBot="1" thickTop="1">
      <c r="G115" s="151"/>
      <c r="H115" s="200" t="s">
        <v>2</v>
      </c>
      <c r="I115" s="277"/>
      <c r="J115" s="202" t="s">
        <v>490</v>
      </c>
      <c r="K115" s="37"/>
      <c r="L115" s="203" t="s">
        <v>140</v>
      </c>
      <c r="M115" s="301">
        <v>1</v>
      </c>
      <c r="N115" s="11">
        <v>8</v>
      </c>
      <c r="O115" s="11">
        <f>M115*N115</f>
        <v>8</v>
      </c>
      <c r="P115" s="204">
        <v>2.14</v>
      </c>
      <c r="Q115" s="204"/>
      <c r="R115" s="187"/>
      <c r="S115" s="154"/>
      <c r="T115" s="15">
        <f>R115*S115</f>
        <v>0</v>
      </c>
      <c r="U115" s="188"/>
      <c r="V115" s="148"/>
      <c r="W115" s="32"/>
      <c r="X115" s="36"/>
      <c r="Y115" s="36"/>
    </row>
    <row r="116" spans="7:23" ht="13.5" thickTop="1">
      <c r="G116" s="96"/>
      <c r="H116" s="98"/>
      <c r="I116" s="125"/>
      <c r="J116" s="73"/>
      <c r="L116" s="295" t="s">
        <v>141</v>
      </c>
      <c r="M116" s="301"/>
      <c r="N116" s="11"/>
      <c r="U116" s="118"/>
      <c r="V116" s="123"/>
      <c r="W116" s="28"/>
    </row>
    <row r="117" spans="7:23" ht="6.75" customHeight="1" thickBot="1">
      <c r="G117" s="96"/>
      <c r="H117" s="98"/>
      <c r="I117" s="125"/>
      <c r="J117" s="73"/>
      <c r="M117" s="301"/>
      <c r="N117" s="11"/>
      <c r="V117" s="123"/>
      <c r="W117" s="28"/>
    </row>
    <row r="118" spans="7:25" s="34" customFormat="1" ht="14.25" thickBot="1" thickTop="1">
      <c r="G118" s="151"/>
      <c r="H118" s="97" t="s">
        <v>3</v>
      </c>
      <c r="I118" s="277"/>
      <c r="J118" s="202" t="s">
        <v>491</v>
      </c>
      <c r="K118" s="37"/>
      <c r="L118" s="203" t="s">
        <v>303</v>
      </c>
      <c r="M118" s="301">
        <v>1</v>
      </c>
      <c r="N118" s="11">
        <v>30</v>
      </c>
      <c r="O118" s="11">
        <f>M118*N118</f>
        <v>30</v>
      </c>
      <c r="P118" s="204">
        <v>2.14</v>
      </c>
      <c r="Q118" s="204"/>
      <c r="R118" s="187"/>
      <c r="S118" s="154"/>
      <c r="T118" s="15">
        <f>R118*S118</f>
        <v>0</v>
      </c>
      <c r="U118" s="188"/>
      <c r="V118" s="148"/>
      <c r="W118" s="32"/>
      <c r="X118" s="36"/>
      <c r="Y118" s="36"/>
    </row>
    <row r="119" spans="7:23" ht="23.25" thickTop="1">
      <c r="G119" s="96"/>
      <c r="H119" s="98"/>
      <c r="I119" s="125"/>
      <c r="J119" s="73"/>
      <c r="L119" s="295" t="s">
        <v>327</v>
      </c>
      <c r="M119" s="301"/>
      <c r="N119" s="11"/>
      <c r="U119" s="118"/>
      <c r="V119" s="123"/>
      <c r="W119" s="28"/>
    </row>
    <row r="120" spans="7:23" ht="6.75" customHeight="1" thickBot="1">
      <c r="G120" s="96"/>
      <c r="H120" s="98"/>
      <c r="I120" s="125"/>
      <c r="J120" s="73"/>
      <c r="M120" s="301"/>
      <c r="N120" s="11"/>
      <c r="V120" s="123"/>
      <c r="W120" s="28"/>
    </row>
    <row r="121" spans="7:25" s="34" customFormat="1" ht="14.25" thickBot="1" thickTop="1">
      <c r="G121" s="151"/>
      <c r="H121" s="200" t="s">
        <v>5</v>
      </c>
      <c r="I121" s="277"/>
      <c r="J121" s="202" t="s">
        <v>492</v>
      </c>
      <c r="K121" s="37"/>
      <c r="L121" s="203" t="s">
        <v>148</v>
      </c>
      <c r="M121" s="301">
        <v>2</v>
      </c>
      <c r="N121" s="11">
        <v>70</v>
      </c>
      <c r="O121" s="11">
        <f>M121*N121</f>
        <v>140</v>
      </c>
      <c r="P121" s="204">
        <v>2.14</v>
      </c>
      <c r="Q121" s="204"/>
      <c r="R121" s="187"/>
      <c r="S121" s="154"/>
      <c r="T121" s="15">
        <f>R121*S121</f>
        <v>0</v>
      </c>
      <c r="U121" s="188"/>
      <c r="V121" s="148"/>
      <c r="W121" s="32"/>
      <c r="X121" s="36"/>
      <c r="Y121" s="36"/>
    </row>
    <row r="122" spans="7:23" ht="13.5" thickTop="1">
      <c r="G122" s="96"/>
      <c r="H122" s="96"/>
      <c r="I122" s="125"/>
      <c r="J122" s="73"/>
      <c r="L122" s="335" t="s">
        <v>326</v>
      </c>
      <c r="M122" s="301"/>
      <c r="N122" s="11"/>
      <c r="U122" s="118"/>
      <c r="V122" s="123"/>
      <c r="W122" s="28"/>
    </row>
    <row r="123" spans="7:23" ht="6.75" customHeight="1" thickBot="1">
      <c r="G123" s="96"/>
      <c r="H123" s="96"/>
      <c r="I123" s="125"/>
      <c r="J123" s="73"/>
      <c r="M123" s="301"/>
      <c r="N123" s="11"/>
      <c r="V123" s="123"/>
      <c r="W123" s="28"/>
    </row>
    <row r="124" spans="7:25" s="34" customFormat="1" ht="14.25" thickBot="1" thickTop="1">
      <c r="G124" s="151"/>
      <c r="H124" s="200" t="s">
        <v>6</v>
      </c>
      <c r="I124" s="277"/>
      <c r="J124" s="202" t="s">
        <v>493</v>
      </c>
      <c r="K124" s="37"/>
      <c r="L124" s="203" t="s">
        <v>102</v>
      </c>
      <c r="M124" s="301">
        <v>1</v>
      </c>
      <c r="N124" s="11">
        <v>10</v>
      </c>
      <c r="O124" s="11">
        <f>M124*N124</f>
        <v>10</v>
      </c>
      <c r="P124" s="204">
        <v>2.14</v>
      </c>
      <c r="Q124" s="204"/>
      <c r="R124" s="187"/>
      <c r="S124" s="154"/>
      <c r="T124" s="15">
        <f>R124*S124</f>
        <v>0</v>
      </c>
      <c r="U124" s="188"/>
      <c r="V124" s="148"/>
      <c r="W124" s="32"/>
      <c r="X124" s="36"/>
      <c r="Y124" s="36"/>
    </row>
    <row r="125" spans="7:23" ht="23.25" thickTop="1">
      <c r="G125" s="96"/>
      <c r="H125" s="98"/>
      <c r="I125" s="125"/>
      <c r="J125" s="73"/>
      <c r="L125" s="335" t="s">
        <v>349</v>
      </c>
      <c r="M125" s="301"/>
      <c r="N125" s="11"/>
      <c r="U125" s="118"/>
      <c r="V125" s="123"/>
      <c r="W125" s="28"/>
    </row>
    <row r="126" spans="7:23" ht="6.75" customHeight="1" thickBot="1">
      <c r="G126" s="96"/>
      <c r="H126" s="98"/>
      <c r="I126" s="125"/>
      <c r="J126" s="73"/>
      <c r="M126" s="301"/>
      <c r="N126" s="11"/>
      <c r="V126" s="123"/>
      <c r="W126" s="28"/>
    </row>
    <row r="127" spans="7:25" s="34" customFormat="1" ht="14.25" thickBot="1" thickTop="1">
      <c r="G127" s="151"/>
      <c r="H127" s="200" t="s">
        <v>7</v>
      </c>
      <c r="I127" s="277"/>
      <c r="J127" s="202" t="s">
        <v>494</v>
      </c>
      <c r="K127" s="37"/>
      <c r="L127" s="203" t="s">
        <v>143</v>
      </c>
      <c r="M127" s="301">
        <v>1</v>
      </c>
      <c r="N127" s="11">
        <v>10</v>
      </c>
      <c r="O127" s="11">
        <f>M127*N127</f>
        <v>10</v>
      </c>
      <c r="P127" s="204">
        <v>2.14</v>
      </c>
      <c r="Q127" s="204"/>
      <c r="R127" s="187"/>
      <c r="S127" s="154"/>
      <c r="T127" s="15">
        <f>R127*S127</f>
        <v>0</v>
      </c>
      <c r="U127" s="188"/>
      <c r="V127" s="148"/>
      <c r="W127" s="32"/>
      <c r="X127" s="36"/>
      <c r="Y127" s="36"/>
    </row>
    <row r="128" spans="7:23" ht="23.25" thickTop="1">
      <c r="G128" s="96"/>
      <c r="H128" s="98"/>
      <c r="I128" s="125"/>
      <c r="J128" s="73"/>
      <c r="L128" s="295" t="s">
        <v>350</v>
      </c>
      <c r="M128" s="301"/>
      <c r="N128" s="11"/>
      <c r="U128" s="118"/>
      <c r="V128" s="123"/>
      <c r="W128" s="28"/>
    </row>
    <row r="129" spans="7:23" ht="6.75" customHeight="1" thickBot="1">
      <c r="G129" s="96"/>
      <c r="H129" s="98"/>
      <c r="I129" s="125"/>
      <c r="J129" s="73"/>
      <c r="M129" s="301"/>
      <c r="N129" s="11"/>
      <c r="V129" s="123"/>
      <c r="W129" s="28"/>
    </row>
    <row r="130" spans="7:25" s="34" customFormat="1" ht="14.25" thickBot="1" thickTop="1">
      <c r="G130" s="151"/>
      <c r="H130" s="200" t="s">
        <v>8</v>
      </c>
      <c r="I130" s="277"/>
      <c r="J130" s="202" t="s">
        <v>495</v>
      </c>
      <c r="K130" s="37"/>
      <c r="L130" s="203" t="s">
        <v>142</v>
      </c>
      <c r="M130" s="301">
        <v>1</v>
      </c>
      <c r="N130" s="11">
        <v>15</v>
      </c>
      <c r="O130" s="11">
        <f>M130*N130</f>
        <v>15</v>
      </c>
      <c r="P130" s="204">
        <v>2.14</v>
      </c>
      <c r="Q130" s="204"/>
      <c r="R130" s="187"/>
      <c r="S130" s="154"/>
      <c r="T130" s="15">
        <f>R130*S130</f>
        <v>0</v>
      </c>
      <c r="U130" s="188"/>
      <c r="V130" s="148"/>
      <c r="W130" s="32"/>
      <c r="X130" s="36"/>
      <c r="Y130" s="36"/>
    </row>
    <row r="131" spans="7:23" ht="13.5" thickTop="1">
      <c r="G131" s="96"/>
      <c r="H131" s="98"/>
      <c r="I131" s="125"/>
      <c r="J131" s="73"/>
      <c r="L131" s="295" t="s">
        <v>155</v>
      </c>
      <c r="M131" s="301"/>
      <c r="N131" s="11"/>
      <c r="U131" s="118"/>
      <c r="V131" s="123"/>
      <c r="W131" s="28"/>
    </row>
    <row r="132" spans="7:23" ht="6.75" customHeight="1" thickBot="1">
      <c r="G132" s="96"/>
      <c r="H132" s="98"/>
      <c r="I132" s="125"/>
      <c r="J132" s="73"/>
      <c r="M132" s="301"/>
      <c r="N132" s="11"/>
      <c r="V132" s="123"/>
      <c r="W132" s="28"/>
    </row>
    <row r="133" spans="7:25" s="34" customFormat="1" ht="14.25" thickBot="1" thickTop="1">
      <c r="G133" s="151"/>
      <c r="H133" s="200" t="s">
        <v>9</v>
      </c>
      <c r="I133" s="277"/>
      <c r="J133" s="202" t="s">
        <v>496</v>
      </c>
      <c r="K133" s="37"/>
      <c r="L133" s="203" t="s">
        <v>277</v>
      </c>
      <c r="M133" s="301">
        <v>1</v>
      </c>
      <c r="N133" s="11">
        <v>12</v>
      </c>
      <c r="O133" s="11">
        <f>M133*N133</f>
        <v>12</v>
      </c>
      <c r="P133" s="204">
        <v>2.14</v>
      </c>
      <c r="Q133" s="204"/>
      <c r="R133" s="187"/>
      <c r="S133" s="154"/>
      <c r="T133" s="15">
        <f>R133*S133</f>
        <v>0</v>
      </c>
      <c r="U133" s="188"/>
      <c r="V133" s="148"/>
      <c r="W133" s="32"/>
      <c r="X133" s="36"/>
      <c r="Y133" s="36"/>
    </row>
    <row r="134" spans="7:23" ht="13.5" thickTop="1">
      <c r="G134" s="96"/>
      <c r="H134" s="98"/>
      <c r="I134" s="125"/>
      <c r="J134" s="73"/>
      <c r="L134" s="295" t="s">
        <v>351</v>
      </c>
      <c r="M134" s="117"/>
      <c r="N134" s="11"/>
      <c r="U134" s="118"/>
      <c r="V134" s="123"/>
      <c r="W134" s="28"/>
    </row>
    <row r="135" spans="7:23" ht="6.75" customHeight="1">
      <c r="G135" s="96"/>
      <c r="H135" s="98"/>
      <c r="I135" s="125"/>
      <c r="J135" s="73"/>
      <c r="M135" s="117"/>
      <c r="N135" s="11"/>
      <c r="V135" s="123"/>
      <c r="W135" s="28"/>
    </row>
    <row r="136" spans="7:23" ht="12.75">
      <c r="G136" s="96"/>
      <c r="H136" s="98"/>
      <c r="I136" s="126"/>
      <c r="J136" s="54"/>
      <c r="K136" s="43"/>
      <c r="L136" s="104"/>
      <c r="M136" s="44"/>
      <c r="N136" s="45"/>
      <c r="O136" s="45"/>
      <c r="P136" s="71"/>
      <c r="Q136" s="71"/>
      <c r="R136" s="46"/>
      <c r="S136" s="46"/>
      <c r="T136" s="46"/>
      <c r="U136" s="46"/>
      <c r="V136" s="127"/>
      <c r="W136" s="28"/>
    </row>
    <row r="137" spans="7:23" ht="13.5" customHeight="1">
      <c r="G137" s="96"/>
      <c r="H137" s="98"/>
      <c r="I137" s="98"/>
      <c r="J137" s="40"/>
      <c r="K137" s="25"/>
      <c r="L137" s="63"/>
      <c r="M137" s="26"/>
      <c r="N137" s="39"/>
      <c r="O137" s="39"/>
      <c r="P137" s="105"/>
      <c r="Q137" s="105"/>
      <c r="R137" s="28"/>
      <c r="S137" s="28"/>
      <c r="T137" s="28"/>
      <c r="U137" s="28"/>
      <c r="V137" s="28"/>
      <c r="W137" s="28"/>
    </row>
    <row r="138" spans="8:9" ht="15" customHeight="1">
      <c r="H138" s="7"/>
      <c r="I138" s="7"/>
    </row>
    <row r="139" spans="7:25" s="16" customFormat="1" ht="15" customHeight="1">
      <c r="G139" s="96"/>
      <c r="H139" s="40"/>
      <c r="I139" s="40"/>
      <c r="J139" s="40"/>
      <c r="K139" s="25"/>
      <c r="L139" s="61"/>
      <c r="M139" s="26"/>
      <c r="N139" s="26"/>
      <c r="O139" s="27"/>
      <c r="P139" s="67"/>
      <c r="Q139" s="67"/>
      <c r="R139" s="28"/>
      <c r="S139" s="28"/>
      <c r="T139" s="28"/>
      <c r="U139" s="28"/>
      <c r="V139" s="28"/>
      <c r="W139" s="28"/>
      <c r="X139" s="5"/>
      <c r="Y139" s="5"/>
    </row>
    <row r="140" spans="7:25" s="16" customFormat="1" ht="27.75">
      <c r="G140" s="96"/>
      <c r="H140" s="96"/>
      <c r="I140" s="96"/>
      <c r="J140" s="134" t="s">
        <v>128</v>
      </c>
      <c r="K140" s="25"/>
      <c r="L140" s="362" t="s">
        <v>105</v>
      </c>
      <c r="M140" s="362"/>
      <c r="N140" s="362"/>
      <c r="O140" s="362"/>
      <c r="P140" s="362"/>
      <c r="Q140" s="362"/>
      <c r="R140" s="362"/>
      <c r="S140" s="362"/>
      <c r="T140" s="362"/>
      <c r="U140" s="362"/>
      <c r="V140" s="93"/>
      <c r="W140" s="28"/>
      <c r="X140" s="5"/>
      <c r="Y140" s="5"/>
    </row>
    <row r="141" spans="7:25" s="16" customFormat="1" ht="15" customHeight="1">
      <c r="G141" s="96"/>
      <c r="H141" s="96"/>
      <c r="I141" s="96"/>
      <c r="J141" s="40"/>
      <c r="K141" s="29"/>
      <c r="L141" s="61"/>
      <c r="M141" s="30"/>
      <c r="N141" s="30"/>
      <c r="O141" s="31"/>
      <c r="P141" s="68"/>
      <c r="Q141" s="68"/>
      <c r="R141" s="32"/>
      <c r="S141" s="32"/>
      <c r="T141" s="32"/>
      <c r="U141" s="32"/>
      <c r="V141" s="32"/>
      <c r="W141" s="28"/>
      <c r="X141" s="5"/>
      <c r="Y141" s="5"/>
    </row>
    <row r="142" spans="7:23" ht="15" customHeight="1">
      <c r="G142" s="96"/>
      <c r="H142" s="96"/>
      <c r="I142" s="121"/>
      <c r="J142" s="55"/>
      <c r="K142" s="99"/>
      <c r="L142" s="60"/>
      <c r="M142" s="100"/>
      <c r="N142" s="100"/>
      <c r="O142" s="101"/>
      <c r="P142" s="102"/>
      <c r="Q142" s="102"/>
      <c r="R142" s="103"/>
      <c r="S142" s="103"/>
      <c r="T142" s="103"/>
      <c r="U142" s="103"/>
      <c r="V142" s="122"/>
      <c r="W142" s="28"/>
    </row>
    <row r="143" spans="7:23" ht="15" customHeight="1">
      <c r="G143" s="96"/>
      <c r="H143" s="96"/>
      <c r="I143" s="53"/>
      <c r="J143" s="356" t="s">
        <v>36</v>
      </c>
      <c r="K143" s="356"/>
      <c r="L143" s="356"/>
      <c r="M143" s="356"/>
      <c r="N143" s="356"/>
      <c r="O143" s="356"/>
      <c r="P143" s="74"/>
      <c r="Q143" s="74"/>
      <c r="R143" s="357" t="s">
        <v>37</v>
      </c>
      <c r="S143" s="357"/>
      <c r="T143" s="357"/>
      <c r="U143" s="357"/>
      <c r="V143" s="123"/>
      <c r="W143" s="28"/>
    </row>
    <row r="144" spans="7:25" s="222" customFormat="1" ht="15" customHeight="1">
      <c r="G144" s="223"/>
      <c r="H144" s="223"/>
      <c r="I144" s="224"/>
      <c r="J144" s="225" t="s">
        <v>33</v>
      </c>
      <c r="K144" s="226"/>
      <c r="L144" s="227" t="s">
        <v>34</v>
      </c>
      <c r="M144" s="226" t="s">
        <v>0</v>
      </c>
      <c r="N144" s="226" t="s">
        <v>24</v>
      </c>
      <c r="O144" s="226" t="s">
        <v>26</v>
      </c>
      <c r="P144" s="228"/>
      <c r="Q144" s="229"/>
      <c r="R144" s="226" t="s">
        <v>0</v>
      </c>
      <c r="S144" s="226" t="s">
        <v>24</v>
      </c>
      <c r="T144" s="226" t="s">
        <v>26</v>
      </c>
      <c r="U144" s="226" t="s">
        <v>25</v>
      </c>
      <c r="V144" s="230"/>
      <c r="W144" s="231"/>
      <c r="X144" s="232"/>
      <c r="Y144" s="232"/>
    </row>
    <row r="145" spans="7:24" s="16" customFormat="1" ht="15" customHeight="1" thickBot="1">
      <c r="G145" s="96"/>
      <c r="H145" s="96"/>
      <c r="I145" s="53"/>
      <c r="J145"/>
      <c r="K145" s="18"/>
      <c r="L145" s="62"/>
      <c r="M145" s="17"/>
      <c r="N145" s="17"/>
      <c r="O145" s="19"/>
      <c r="P145" s="69"/>
      <c r="Q145" s="69"/>
      <c r="R145" s="20"/>
      <c r="S145" s="20"/>
      <c r="T145" s="20"/>
      <c r="U145" s="20"/>
      <c r="V145" s="123"/>
      <c r="W145" s="28"/>
      <c r="X145" s="5"/>
    </row>
    <row r="146" spans="7:25" s="34" customFormat="1" ht="14.25" thickBot="1" thickTop="1">
      <c r="G146" s="151"/>
      <c r="H146" s="200" t="s">
        <v>2</v>
      </c>
      <c r="I146" s="277"/>
      <c r="J146" s="202" t="s">
        <v>497</v>
      </c>
      <c r="K146" s="37"/>
      <c r="L146" s="203" t="s">
        <v>307</v>
      </c>
      <c r="M146" s="301">
        <v>6</v>
      </c>
      <c r="N146" s="11">
        <v>12</v>
      </c>
      <c r="O146" s="11">
        <f>M146*N146</f>
        <v>72</v>
      </c>
      <c r="P146" s="204">
        <v>2.14</v>
      </c>
      <c r="Q146" s="204"/>
      <c r="R146" s="187"/>
      <c r="S146" s="154"/>
      <c r="T146" s="15">
        <f>R146*S146</f>
        <v>0</v>
      </c>
      <c r="U146" s="188"/>
      <c r="V146" s="148"/>
      <c r="W146" s="32"/>
      <c r="X146" s="36"/>
      <c r="Y146" s="36"/>
    </row>
    <row r="147" spans="7:23" ht="23.25" thickTop="1">
      <c r="G147" s="96"/>
      <c r="H147" s="98"/>
      <c r="I147" s="125"/>
      <c r="J147" s="73"/>
      <c r="L147" s="314" t="s">
        <v>308</v>
      </c>
      <c r="M147" s="301"/>
      <c r="N147" s="11"/>
      <c r="U147" s="118"/>
      <c r="V147" s="123"/>
      <c r="W147" s="28"/>
    </row>
    <row r="148" spans="7:23" ht="6.75" customHeight="1" thickBot="1">
      <c r="G148" s="96"/>
      <c r="H148" s="98"/>
      <c r="I148" s="125"/>
      <c r="J148" s="73"/>
      <c r="M148" s="301"/>
      <c r="N148" s="11"/>
      <c r="V148" s="123"/>
      <c r="W148" s="28"/>
    </row>
    <row r="149" spans="7:25" s="23" customFormat="1" ht="14.25" thickBot="1" thickTop="1">
      <c r="G149" s="63"/>
      <c r="H149" s="97" t="s">
        <v>3</v>
      </c>
      <c r="I149" s="124"/>
      <c r="J149" s="202" t="s">
        <v>498</v>
      </c>
      <c r="K149" s="21"/>
      <c r="L149" s="42" t="s">
        <v>1</v>
      </c>
      <c r="M149" s="301">
        <v>1</v>
      </c>
      <c r="N149" s="11">
        <v>12</v>
      </c>
      <c r="O149" s="11">
        <f>M149*N149</f>
        <v>12</v>
      </c>
      <c r="P149" s="70"/>
      <c r="Q149" s="70"/>
      <c r="R149" s="187"/>
      <c r="S149" s="154"/>
      <c r="T149" s="15">
        <f>R149*S149</f>
        <v>0</v>
      </c>
      <c r="U149" s="188"/>
      <c r="V149" s="123"/>
      <c r="W149" s="106"/>
      <c r="X149" s="6"/>
      <c r="Y149" s="5"/>
    </row>
    <row r="150" spans="7:23" ht="23.25" thickTop="1">
      <c r="G150" s="96"/>
      <c r="H150" s="98"/>
      <c r="I150" s="125"/>
      <c r="J150" s="73"/>
      <c r="L150" s="8" t="s">
        <v>306</v>
      </c>
      <c r="M150" s="301"/>
      <c r="N150" s="11"/>
      <c r="V150" s="123"/>
      <c r="W150" s="28"/>
    </row>
    <row r="151" spans="7:23" ht="6.75" customHeight="1" thickBot="1">
      <c r="G151" s="96"/>
      <c r="H151" s="98"/>
      <c r="I151" s="125"/>
      <c r="J151" s="73"/>
      <c r="M151" s="301"/>
      <c r="N151" s="11"/>
      <c r="V151" s="123"/>
      <c r="W151" s="28"/>
    </row>
    <row r="152" spans="7:25" s="23" customFormat="1" ht="14.25" thickBot="1" thickTop="1">
      <c r="G152" s="63"/>
      <c r="H152" s="97" t="s">
        <v>4</v>
      </c>
      <c r="I152" s="124"/>
      <c r="J152" s="202" t="s">
        <v>499</v>
      </c>
      <c r="K152" s="21"/>
      <c r="L152" s="42" t="s">
        <v>106</v>
      </c>
      <c r="M152" s="301">
        <v>1</v>
      </c>
      <c r="N152" s="11">
        <v>20</v>
      </c>
      <c r="O152" s="11">
        <f>M152*N152</f>
        <v>20</v>
      </c>
      <c r="P152" s="70"/>
      <c r="Q152" s="70"/>
      <c r="R152" s="187"/>
      <c r="S152" s="154"/>
      <c r="T152" s="15">
        <f>R152*S152</f>
        <v>0</v>
      </c>
      <c r="U152" s="188"/>
      <c r="V152" s="123"/>
      <c r="W152" s="106"/>
      <c r="X152" s="6"/>
      <c r="Y152" s="5"/>
    </row>
    <row r="153" spans="7:23" ht="23.25" thickTop="1">
      <c r="G153" s="96"/>
      <c r="H153" s="98"/>
      <c r="I153" s="125"/>
      <c r="J153" s="73"/>
      <c r="L153" s="8" t="s">
        <v>347</v>
      </c>
      <c r="M153" s="301"/>
      <c r="N153" s="11"/>
      <c r="V153" s="123"/>
      <c r="W153" s="28"/>
    </row>
    <row r="154" spans="7:23" ht="6.75" customHeight="1" thickBot="1">
      <c r="G154" s="96"/>
      <c r="H154" s="98"/>
      <c r="I154" s="125"/>
      <c r="J154" s="73"/>
      <c r="M154" s="301"/>
      <c r="N154" s="11"/>
      <c r="V154" s="123"/>
      <c r="W154" s="28"/>
    </row>
    <row r="155" spans="7:25" s="23" customFormat="1" ht="14.25" thickBot="1" thickTop="1">
      <c r="G155" s="63"/>
      <c r="H155" s="97" t="s">
        <v>5</v>
      </c>
      <c r="I155" s="124"/>
      <c r="J155" s="202" t="s">
        <v>500</v>
      </c>
      <c r="K155" s="21"/>
      <c r="L155" s="42" t="s">
        <v>304</v>
      </c>
      <c r="M155" s="301">
        <v>1</v>
      </c>
      <c r="N155" s="11">
        <v>20</v>
      </c>
      <c r="O155" s="11">
        <f>M155*N155</f>
        <v>20</v>
      </c>
      <c r="P155" s="70"/>
      <c r="Q155" s="70"/>
      <c r="R155" s="187"/>
      <c r="S155" s="154"/>
      <c r="T155" s="15">
        <f>R155*S155</f>
        <v>0</v>
      </c>
      <c r="U155" s="188"/>
      <c r="V155" s="123"/>
      <c r="W155" s="106"/>
      <c r="X155" s="6"/>
      <c r="Y155" s="5"/>
    </row>
    <row r="156" spans="7:23" ht="23.25" thickTop="1">
      <c r="G156" s="96"/>
      <c r="H156" s="98"/>
      <c r="I156" s="125"/>
      <c r="J156" s="73"/>
      <c r="L156" s="8" t="s">
        <v>305</v>
      </c>
      <c r="M156" s="301"/>
      <c r="N156" s="11"/>
      <c r="V156" s="123"/>
      <c r="W156" s="28"/>
    </row>
    <row r="157" spans="7:23" ht="6.75" customHeight="1" thickBot="1">
      <c r="G157" s="96"/>
      <c r="H157" s="98"/>
      <c r="I157" s="125"/>
      <c r="J157" s="73"/>
      <c r="M157" s="301"/>
      <c r="N157" s="11"/>
      <c r="V157" s="123"/>
      <c r="W157" s="28"/>
    </row>
    <row r="158" spans="7:25" s="23" customFormat="1" ht="14.25" thickBot="1" thickTop="1">
      <c r="G158" s="63"/>
      <c r="H158" s="97" t="s">
        <v>6</v>
      </c>
      <c r="I158" s="124"/>
      <c r="J158" s="202" t="s">
        <v>501</v>
      </c>
      <c r="K158" s="21"/>
      <c r="L158" s="42" t="s">
        <v>108</v>
      </c>
      <c r="M158" s="301">
        <v>1</v>
      </c>
      <c r="N158" s="11">
        <v>25</v>
      </c>
      <c r="O158" s="11">
        <f>M158*N158</f>
        <v>25</v>
      </c>
      <c r="P158" s="70"/>
      <c r="Q158" s="70"/>
      <c r="R158" s="187"/>
      <c r="S158" s="154"/>
      <c r="T158" s="15">
        <f>R158*S158</f>
        <v>0</v>
      </c>
      <c r="U158" s="188"/>
      <c r="V158" s="123"/>
      <c r="W158" s="106"/>
      <c r="X158" s="6"/>
      <c r="Y158" s="5"/>
    </row>
    <row r="159" spans="7:23" ht="23.25" thickTop="1">
      <c r="G159" s="96"/>
      <c r="H159" s="98"/>
      <c r="I159" s="125"/>
      <c r="J159" s="73"/>
      <c r="L159" s="8" t="s">
        <v>309</v>
      </c>
      <c r="M159" s="301"/>
      <c r="N159" s="11"/>
      <c r="V159" s="123"/>
      <c r="W159" s="28"/>
    </row>
    <row r="160" spans="7:23" ht="6.75" customHeight="1" thickBot="1">
      <c r="G160" s="96"/>
      <c r="H160" s="98"/>
      <c r="I160" s="125"/>
      <c r="J160" s="73"/>
      <c r="M160" s="301"/>
      <c r="N160" s="11"/>
      <c r="V160" s="123"/>
      <c r="W160" s="28"/>
    </row>
    <row r="161" spans="7:25" s="23" customFormat="1" ht="14.25" thickBot="1" thickTop="1">
      <c r="G161" s="63"/>
      <c r="H161" s="97" t="s">
        <v>7</v>
      </c>
      <c r="I161" s="124"/>
      <c r="J161" s="202" t="s">
        <v>502</v>
      </c>
      <c r="K161" s="21"/>
      <c r="L161" s="42" t="s">
        <v>14</v>
      </c>
      <c r="M161" s="301">
        <v>1</v>
      </c>
      <c r="N161" s="11">
        <v>50</v>
      </c>
      <c r="O161" s="11">
        <f>M161*N161</f>
        <v>50</v>
      </c>
      <c r="P161" s="70"/>
      <c r="Q161" s="70"/>
      <c r="R161" s="187"/>
      <c r="S161" s="154"/>
      <c r="T161" s="15">
        <f>R161*S161</f>
        <v>0</v>
      </c>
      <c r="U161" s="188"/>
      <c r="V161" s="123"/>
      <c r="W161" s="106"/>
      <c r="X161" s="6"/>
      <c r="Y161" s="5"/>
    </row>
    <row r="162" spans="7:23" ht="13.5" thickTop="1">
      <c r="G162" s="96"/>
      <c r="H162" s="98"/>
      <c r="I162" s="125"/>
      <c r="J162" s="73"/>
      <c r="L162" s="337" t="s">
        <v>343</v>
      </c>
      <c r="M162" s="117"/>
      <c r="N162" s="11"/>
      <c r="V162" s="123"/>
      <c r="W162" s="28"/>
    </row>
    <row r="163" spans="7:23" ht="6.75" customHeight="1" thickBot="1">
      <c r="G163" s="96"/>
      <c r="H163" s="98"/>
      <c r="I163" s="125"/>
      <c r="J163" s="73"/>
      <c r="M163" s="117"/>
      <c r="N163" s="11"/>
      <c r="V163" s="123"/>
      <c r="W163" s="28"/>
    </row>
    <row r="164" spans="7:25" s="23" customFormat="1" ht="14.25" thickBot="1" thickTop="1">
      <c r="G164" s="63"/>
      <c r="H164" s="97" t="s">
        <v>7</v>
      </c>
      <c r="I164" s="124"/>
      <c r="J164" s="202" t="s">
        <v>502</v>
      </c>
      <c r="K164" s="21"/>
      <c r="L164" s="42" t="s">
        <v>28</v>
      </c>
      <c r="M164" s="51"/>
      <c r="N164" s="51"/>
      <c r="O164" s="51"/>
      <c r="P164" s="70"/>
      <c r="Q164" s="70"/>
      <c r="R164" s="187"/>
      <c r="S164" s="154"/>
      <c r="T164" s="15">
        <f>R164*S164</f>
        <v>0</v>
      </c>
      <c r="U164" s="188"/>
      <c r="V164" s="123"/>
      <c r="W164" s="106"/>
      <c r="X164" s="6"/>
      <c r="Y164" s="5"/>
    </row>
    <row r="165" spans="7:23" ht="13.5" thickTop="1">
      <c r="G165" s="96"/>
      <c r="H165" s="98"/>
      <c r="I165" s="125"/>
      <c r="J165" s="73"/>
      <c r="L165" s="315" t="s">
        <v>341</v>
      </c>
      <c r="M165" s="117"/>
      <c r="N165" s="11"/>
      <c r="V165" s="123"/>
      <c r="W165" s="28"/>
    </row>
    <row r="166" spans="7:23" ht="6.75" customHeight="1">
      <c r="G166" s="96"/>
      <c r="H166" s="98"/>
      <c r="I166" s="125"/>
      <c r="J166" s="73"/>
      <c r="M166" s="117"/>
      <c r="N166" s="11"/>
      <c r="V166" s="123"/>
      <c r="W166" s="28"/>
    </row>
    <row r="167" spans="7:23" ht="12.75">
      <c r="G167" s="96"/>
      <c r="H167" s="98"/>
      <c r="I167" s="126"/>
      <c r="J167" s="54"/>
      <c r="K167" s="43"/>
      <c r="L167" s="104"/>
      <c r="M167" s="44"/>
      <c r="N167" s="45"/>
      <c r="O167" s="45"/>
      <c r="P167" s="71"/>
      <c r="Q167" s="71"/>
      <c r="R167" s="46"/>
      <c r="S167" s="46"/>
      <c r="T167" s="46"/>
      <c r="U167" s="46"/>
      <c r="V167" s="127"/>
      <c r="W167" s="28"/>
    </row>
    <row r="168" spans="7:23" ht="13.5" customHeight="1">
      <c r="G168" s="96"/>
      <c r="H168" s="98"/>
      <c r="I168" s="98"/>
      <c r="J168" s="40"/>
      <c r="K168" s="25"/>
      <c r="L168" s="63"/>
      <c r="M168" s="26"/>
      <c r="N168" s="39"/>
      <c r="O168" s="39"/>
      <c r="P168" s="105"/>
      <c r="Q168" s="105"/>
      <c r="R168" s="28"/>
      <c r="S168" s="28"/>
      <c r="T168" s="28"/>
      <c r="U168" s="28"/>
      <c r="V168" s="28"/>
      <c r="W168" s="28"/>
    </row>
    <row r="169" spans="8:9" ht="15" customHeight="1">
      <c r="H169" s="7"/>
      <c r="I169" s="7"/>
    </row>
    <row r="170" spans="7:25" ht="15" customHeight="1">
      <c r="G170" s="129"/>
      <c r="H170" s="130"/>
      <c r="I170" s="130"/>
      <c r="J170" s="139"/>
      <c r="K170" s="135"/>
      <c r="L170" s="136"/>
      <c r="M170" s="137"/>
      <c r="N170" s="128"/>
      <c r="O170" s="128"/>
      <c r="P170" s="138"/>
      <c r="Q170" s="138"/>
      <c r="R170" s="128"/>
      <c r="S170" s="128"/>
      <c r="T170" s="128"/>
      <c r="U170" s="128"/>
      <c r="V170" s="128"/>
      <c r="W170" s="128"/>
      <c r="X170" s="24"/>
      <c r="Y170" s="24"/>
    </row>
    <row r="171" spans="7:25" ht="27.75">
      <c r="G171" s="129"/>
      <c r="H171" s="130"/>
      <c r="I171" s="130"/>
      <c r="J171" s="140" t="s">
        <v>129</v>
      </c>
      <c r="K171" s="135"/>
      <c r="L171" s="354" t="s">
        <v>356</v>
      </c>
      <c r="M171" s="355"/>
      <c r="N171" s="355"/>
      <c r="O171" s="355"/>
      <c r="P171" s="355"/>
      <c r="Q171" s="355"/>
      <c r="R171" s="355"/>
      <c r="S171" s="355"/>
      <c r="T171" s="355"/>
      <c r="U171" s="355"/>
      <c r="V171" s="128"/>
      <c r="W171" s="128"/>
      <c r="X171" s="24"/>
      <c r="Y171" s="24"/>
    </row>
    <row r="172" spans="7:25" ht="15" customHeight="1">
      <c r="G172" s="129"/>
      <c r="H172" s="130"/>
      <c r="I172" s="130"/>
      <c r="J172" s="139"/>
      <c r="K172" s="135"/>
      <c r="L172" s="136"/>
      <c r="M172" s="137"/>
      <c r="N172" s="128"/>
      <c r="O172" s="128"/>
      <c r="P172" s="138"/>
      <c r="Q172" s="138"/>
      <c r="R172" s="128"/>
      <c r="S172" s="128"/>
      <c r="T172" s="128"/>
      <c r="U172" s="128"/>
      <c r="V172" s="128"/>
      <c r="W172" s="128"/>
      <c r="X172" s="24"/>
      <c r="Y172" s="24"/>
    </row>
    <row r="173" spans="7:25" ht="15" customHeight="1">
      <c r="G173" s="129"/>
      <c r="H173" s="130"/>
      <c r="I173" s="149"/>
      <c r="J173" s="85"/>
      <c r="K173" s="86"/>
      <c r="L173" s="90"/>
      <c r="M173" s="87"/>
      <c r="N173" s="88"/>
      <c r="O173" s="88"/>
      <c r="P173" s="89"/>
      <c r="Q173" s="89"/>
      <c r="R173" s="88"/>
      <c r="S173" s="88"/>
      <c r="T173" s="88"/>
      <c r="U173" s="88"/>
      <c r="V173" s="150"/>
      <c r="W173" s="128"/>
      <c r="X173" s="24"/>
      <c r="Y173" s="24"/>
    </row>
    <row r="174" spans="7:23" ht="15" customHeight="1">
      <c r="G174" s="96"/>
      <c r="H174" s="96"/>
      <c r="I174" s="53"/>
      <c r="J174" s="356" t="s">
        <v>36</v>
      </c>
      <c r="K174" s="356"/>
      <c r="L174" s="356"/>
      <c r="M174" s="356"/>
      <c r="N174" s="356"/>
      <c r="O174" s="356"/>
      <c r="P174" s="74"/>
      <c r="Q174" s="74"/>
      <c r="R174" s="357" t="s">
        <v>37</v>
      </c>
      <c r="S174" s="357"/>
      <c r="T174" s="357"/>
      <c r="U174" s="357"/>
      <c r="V174" s="123"/>
      <c r="W174" s="107"/>
    </row>
    <row r="175" spans="7:25" s="212" customFormat="1" ht="15" customHeight="1">
      <c r="G175" s="213"/>
      <c r="H175" s="213"/>
      <c r="I175" s="214"/>
      <c r="J175" s="215" t="s">
        <v>33</v>
      </c>
      <c r="K175" s="211"/>
      <c r="L175" s="216" t="s">
        <v>34</v>
      </c>
      <c r="M175" s="211" t="s">
        <v>0</v>
      </c>
      <c r="N175" s="211" t="s">
        <v>24</v>
      </c>
      <c r="O175" s="211" t="s">
        <v>26</v>
      </c>
      <c r="P175" s="217"/>
      <c r="Q175" s="218"/>
      <c r="R175" s="211" t="s">
        <v>0</v>
      </c>
      <c r="S175" s="211" t="s">
        <v>24</v>
      </c>
      <c r="T175" s="211" t="s">
        <v>26</v>
      </c>
      <c r="U175" s="211" t="s">
        <v>25</v>
      </c>
      <c r="V175" s="219"/>
      <c r="W175" s="220"/>
      <c r="X175" s="221"/>
      <c r="Y175" s="221"/>
    </row>
    <row r="176" spans="7:25" s="34" customFormat="1" ht="15" customHeight="1" thickBot="1">
      <c r="G176" s="151"/>
      <c r="H176" s="151"/>
      <c r="I176" s="91"/>
      <c r="J176" s="9"/>
      <c r="K176" s="37"/>
      <c r="L176" s="64"/>
      <c r="M176" s="35"/>
      <c r="N176" s="92"/>
      <c r="O176" s="38"/>
      <c r="P176" s="72"/>
      <c r="Q176" s="72"/>
      <c r="R176" s="36"/>
      <c r="S176" s="36"/>
      <c r="T176" s="36"/>
      <c r="U176" s="36"/>
      <c r="V176" s="79"/>
      <c r="W176" s="32"/>
      <c r="X176" s="36"/>
      <c r="Y176" s="36"/>
    </row>
    <row r="177" spans="7:25" s="34" customFormat="1" ht="14.25" thickBot="1" thickTop="1">
      <c r="G177" s="151"/>
      <c r="H177" s="200" t="s">
        <v>2</v>
      </c>
      <c r="I177" s="201"/>
      <c r="J177" s="202" t="s">
        <v>503</v>
      </c>
      <c r="K177" s="37"/>
      <c r="L177" s="203" t="s">
        <v>246</v>
      </c>
      <c r="M177" s="51"/>
      <c r="N177" s="51"/>
      <c r="O177" s="51"/>
      <c r="P177" s="204"/>
      <c r="Q177" s="204"/>
      <c r="R177" s="187"/>
      <c r="S177" s="154"/>
      <c r="T177" s="15">
        <f>R177*S177</f>
        <v>0</v>
      </c>
      <c r="U177" s="188"/>
      <c r="V177" s="148"/>
      <c r="W177" s="32"/>
      <c r="X177" s="36"/>
      <c r="Y177" s="5"/>
    </row>
    <row r="178" spans="7:25" ht="13.5" thickTop="1">
      <c r="G178" s="129"/>
      <c r="H178" s="130"/>
      <c r="I178" s="131"/>
      <c r="J178" s="65"/>
      <c r="K178" s="12"/>
      <c r="L178" s="76"/>
      <c r="M178" s="13"/>
      <c r="N178" s="14"/>
      <c r="O178" s="14"/>
      <c r="P178" s="77"/>
      <c r="Q178" s="77"/>
      <c r="V178" s="123"/>
      <c r="W178" s="128"/>
      <c r="X178" s="24"/>
      <c r="Y178" s="24"/>
    </row>
    <row r="179" spans="7:25" ht="6.75" customHeight="1" thickBot="1">
      <c r="G179" s="129"/>
      <c r="H179" s="130"/>
      <c r="I179" s="131"/>
      <c r="J179" s="78"/>
      <c r="K179" s="12"/>
      <c r="L179" s="76"/>
      <c r="M179" s="13"/>
      <c r="N179" s="14"/>
      <c r="O179" s="14"/>
      <c r="P179" s="77"/>
      <c r="Q179" s="77"/>
      <c r="V179" s="123"/>
      <c r="W179" s="128"/>
      <c r="X179" s="24"/>
      <c r="Y179" s="24"/>
    </row>
    <row r="180" spans="7:25" s="34" customFormat="1" ht="14.25" thickBot="1" thickTop="1">
      <c r="G180" s="151"/>
      <c r="H180" s="200" t="s">
        <v>3</v>
      </c>
      <c r="I180" s="201"/>
      <c r="J180" s="202" t="s">
        <v>504</v>
      </c>
      <c r="K180" s="37"/>
      <c r="L180" s="203" t="s">
        <v>355</v>
      </c>
      <c r="M180" s="51"/>
      <c r="N180" s="51"/>
      <c r="O180" s="51"/>
      <c r="P180" s="204"/>
      <c r="Q180" s="204"/>
      <c r="R180" s="187"/>
      <c r="S180" s="154"/>
      <c r="T180" s="15">
        <f>R180*S180</f>
        <v>0</v>
      </c>
      <c r="U180" s="188"/>
      <c r="V180" s="148"/>
      <c r="W180" s="32"/>
      <c r="X180" s="36"/>
      <c r="Y180" s="5"/>
    </row>
    <row r="181" spans="7:25" s="34" customFormat="1" ht="13.5" thickTop="1">
      <c r="G181" s="151"/>
      <c r="H181" s="200"/>
      <c r="I181" s="201"/>
      <c r="J181" s="202"/>
      <c r="K181" s="37"/>
      <c r="L181" s="203"/>
      <c r="M181" s="35"/>
      <c r="N181" s="92"/>
      <c r="O181"/>
      <c r="P181"/>
      <c r="Q181"/>
      <c r="R181"/>
      <c r="S181"/>
      <c r="T181"/>
      <c r="U181"/>
      <c r="V181" s="148"/>
      <c r="W181" s="32"/>
      <c r="X181" s="36"/>
      <c r="Y181" s="5"/>
    </row>
    <row r="182" spans="7:25" ht="12.75">
      <c r="G182" s="129"/>
      <c r="H182" s="130"/>
      <c r="I182" s="132"/>
      <c r="J182" s="95"/>
      <c r="K182" s="80"/>
      <c r="L182" s="81"/>
      <c r="M182" s="82"/>
      <c r="N182" s="83"/>
      <c r="O182" s="83"/>
      <c r="P182" s="84"/>
      <c r="Q182" s="84"/>
      <c r="R182" s="83"/>
      <c r="S182" s="83"/>
      <c r="T182" s="83"/>
      <c r="U182" s="83"/>
      <c r="V182" s="133"/>
      <c r="W182" s="128"/>
      <c r="X182" s="24"/>
      <c r="Y182" s="24"/>
    </row>
    <row r="183" spans="7:23" ht="15" customHeight="1">
      <c r="G183" s="96"/>
      <c r="H183" s="96"/>
      <c r="I183" s="96"/>
      <c r="J183" s="40"/>
      <c r="K183" s="25"/>
      <c r="L183" s="63"/>
      <c r="M183" s="26"/>
      <c r="N183" s="33"/>
      <c r="O183" s="39"/>
      <c r="P183" s="105"/>
      <c r="Q183" s="105"/>
      <c r="R183" s="28"/>
      <c r="S183" s="28"/>
      <c r="T183" s="28"/>
      <c r="U183" s="28"/>
      <c r="V183" s="28"/>
      <c r="W183" s="28"/>
    </row>
    <row r="184" spans="8:9" ht="15" customHeight="1">
      <c r="H184" s="7"/>
      <c r="I184" s="7"/>
    </row>
    <row r="185" spans="7:25" ht="15" customHeight="1">
      <c r="G185" s="129"/>
      <c r="H185" s="130"/>
      <c r="I185" s="130"/>
      <c r="J185" s="139"/>
      <c r="K185" s="135"/>
      <c r="L185" s="136"/>
      <c r="M185" s="137"/>
      <c r="N185" s="128"/>
      <c r="O185" s="128"/>
      <c r="P185" s="138"/>
      <c r="Q185" s="138"/>
      <c r="R185" s="128"/>
      <c r="S185" s="128"/>
      <c r="T185" s="128"/>
      <c r="U185" s="128"/>
      <c r="V185" s="128"/>
      <c r="W185" s="128"/>
      <c r="X185" s="24"/>
      <c r="Y185" s="24"/>
    </row>
    <row r="186" spans="7:25" ht="27.75">
      <c r="G186" s="129"/>
      <c r="H186" s="130"/>
      <c r="I186" s="130"/>
      <c r="J186" s="140" t="s">
        <v>324</v>
      </c>
      <c r="K186" s="135"/>
      <c r="L186" s="354" t="s">
        <v>80</v>
      </c>
      <c r="M186" s="355"/>
      <c r="N186" s="355"/>
      <c r="O186" s="355"/>
      <c r="P186" s="355"/>
      <c r="Q186" s="355"/>
      <c r="R186" s="355"/>
      <c r="S186" s="355"/>
      <c r="T186" s="355"/>
      <c r="U186" s="355"/>
      <c r="V186" s="128"/>
      <c r="W186" s="128"/>
      <c r="X186" s="24"/>
      <c r="Y186" s="24"/>
    </row>
    <row r="187" spans="7:25" ht="15" customHeight="1">
      <c r="G187" s="129"/>
      <c r="H187" s="130"/>
      <c r="I187" s="130"/>
      <c r="J187" s="139"/>
      <c r="K187" s="135"/>
      <c r="L187" s="136"/>
      <c r="M187" s="137"/>
      <c r="N187" s="128"/>
      <c r="O187" s="128"/>
      <c r="P187" s="138"/>
      <c r="Q187" s="138"/>
      <c r="R187" s="128"/>
      <c r="S187" s="128"/>
      <c r="T187" s="128"/>
      <c r="U187" s="128"/>
      <c r="V187" s="128"/>
      <c r="W187" s="128"/>
      <c r="X187" s="24"/>
      <c r="Y187" s="24"/>
    </row>
    <row r="188" spans="7:25" ht="15" customHeight="1">
      <c r="G188" s="129"/>
      <c r="H188" s="130"/>
      <c r="I188" s="149"/>
      <c r="J188" s="85"/>
      <c r="K188" s="86"/>
      <c r="L188" s="90"/>
      <c r="M188" s="87"/>
      <c r="N188" s="88"/>
      <c r="O188" s="88"/>
      <c r="P188" s="89"/>
      <c r="Q188" s="89"/>
      <c r="R188" s="88"/>
      <c r="S188" s="88"/>
      <c r="T188" s="88"/>
      <c r="U188" s="88"/>
      <c r="V188" s="150"/>
      <c r="W188" s="128"/>
      <c r="X188" s="24"/>
      <c r="Y188" s="24"/>
    </row>
    <row r="189" spans="7:23" ht="15" customHeight="1">
      <c r="G189" s="96"/>
      <c r="H189" s="96"/>
      <c r="I189" s="53"/>
      <c r="J189" s="356" t="s">
        <v>36</v>
      </c>
      <c r="K189" s="356"/>
      <c r="L189" s="356"/>
      <c r="M189" s="356"/>
      <c r="N189" s="356"/>
      <c r="O189" s="356"/>
      <c r="P189" s="74"/>
      <c r="Q189" s="74"/>
      <c r="R189" s="357" t="s">
        <v>37</v>
      </c>
      <c r="S189" s="357"/>
      <c r="T189" s="357"/>
      <c r="U189" s="357"/>
      <c r="V189" s="123"/>
      <c r="W189" s="107"/>
    </row>
    <row r="190" spans="7:25" s="212" customFormat="1" ht="15" customHeight="1">
      <c r="G190" s="213"/>
      <c r="H190" s="213"/>
      <c r="I190" s="214"/>
      <c r="J190" s="215" t="s">
        <v>33</v>
      </c>
      <c r="K190" s="211"/>
      <c r="L190" s="216" t="s">
        <v>34</v>
      </c>
      <c r="M190" s="211" t="s">
        <v>0</v>
      </c>
      <c r="N190" s="211" t="s">
        <v>24</v>
      </c>
      <c r="O190" s="211" t="s">
        <v>26</v>
      </c>
      <c r="P190" s="217"/>
      <c r="Q190" s="218"/>
      <c r="R190" s="211" t="s">
        <v>0</v>
      </c>
      <c r="S190" s="211" t="s">
        <v>24</v>
      </c>
      <c r="T190" s="211" t="s">
        <v>26</v>
      </c>
      <c r="U190" s="211" t="s">
        <v>25</v>
      </c>
      <c r="V190" s="219"/>
      <c r="W190" s="220"/>
      <c r="X190" s="221"/>
      <c r="Y190" s="221"/>
    </row>
    <row r="191" spans="7:25" s="34" customFormat="1" ht="15" customHeight="1" thickBot="1">
      <c r="G191" s="151"/>
      <c r="H191" s="151"/>
      <c r="I191" s="91"/>
      <c r="J191" s="9"/>
      <c r="K191" s="37"/>
      <c r="L191" s="64"/>
      <c r="M191" s="35"/>
      <c r="N191" s="92"/>
      <c r="O191" s="38"/>
      <c r="P191" s="72"/>
      <c r="Q191" s="72"/>
      <c r="R191" s="36"/>
      <c r="S191" s="36"/>
      <c r="T191" s="36"/>
      <c r="U191" s="36"/>
      <c r="V191" s="79"/>
      <c r="W191" s="32"/>
      <c r="X191" s="36"/>
      <c r="Y191" s="36"/>
    </row>
    <row r="192" spans="7:25" s="34" customFormat="1" ht="14.25" thickBot="1" thickTop="1">
      <c r="G192" s="151"/>
      <c r="H192" s="200" t="s">
        <v>2</v>
      </c>
      <c r="I192" s="201"/>
      <c r="J192" s="202" t="s">
        <v>505</v>
      </c>
      <c r="K192" s="37"/>
      <c r="L192" s="203" t="s">
        <v>219</v>
      </c>
      <c r="M192" s="51"/>
      <c r="N192" s="51"/>
      <c r="O192" s="51"/>
      <c r="P192" s="204"/>
      <c r="Q192" s="204"/>
      <c r="R192" s="187"/>
      <c r="S192" s="154"/>
      <c r="T192" s="15">
        <f>R192*S192</f>
        <v>0</v>
      </c>
      <c r="U192" s="188"/>
      <c r="V192" s="148"/>
      <c r="W192" s="32"/>
      <c r="X192" s="36"/>
      <c r="Y192" s="5"/>
    </row>
    <row r="193" spans="7:25" ht="13.5" thickTop="1">
      <c r="G193" s="129"/>
      <c r="H193" s="130"/>
      <c r="I193" s="131"/>
      <c r="J193" s="65"/>
      <c r="K193" s="12"/>
      <c r="L193" s="76"/>
      <c r="M193" s="13"/>
      <c r="N193" s="14"/>
      <c r="O193" s="14"/>
      <c r="P193" s="77"/>
      <c r="Q193" s="77"/>
      <c r="V193" s="123"/>
      <c r="W193" s="128"/>
      <c r="X193" s="24"/>
      <c r="Y193" s="24"/>
    </row>
    <row r="194" spans="7:25" ht="6.75" customHeight="1" thickBot="1">
      <c r="G194" s="129"/>
      <c r="H194" s="130"/>
      <c r="I194" s="131"/>
      <c r="J194" s="78"/>
      <c r="K194" s="12"/>
      <c r="L194" s="76"/>
      <c r="M194" s="13"/>
      <c r="N194" s="14"/>
      <c r="O194" s="14"/>
      <c r="P194" s="77"/>
      <c r="Q194" s="77"/>
      <c r="V194" s="123"/>
      <c r="W194" s="128"/>
      <c r="X194" s="24"/>
      <c r="Y194" s="24"/>
    </row>
    <row r="195" spans="7:25" s="34" customFormat="1" ht="14.25" thickBot="1" thickTop="1">
      <c r="G195" s="151"/>
      <c r="H195" s="200" t="s">
        <v>3</v>
      </c>
      <c r="I195" s="201"/>
      <c r="J195" s="202" t="s">
        <v>506</v>
      </c>
      <c r="K195" s="37"/>
      <c r="L195" s="203" t="s">
        <v>230</v>
      </c>
      <c r="M195" s="51"/>
      <c r="N195" s="51"/>
      <c r="O195" s="51"/>
      <c r="P195" s="204"/>
      <c r="Q195" s="204"/>
      <c r="R195" s="187"/>
      <c r="S195" s="154"/>
      <c r="T195" s="15">
        <f>R195*S195</f>
        <v>0</v>
      </c>
      <c r="U195" s="188"/>
      <c r="V195" s="148"/>
      <c r="W195" s="32"/>
      <c r="X195" s="36"/>
      <c r="Y195" s="5"/>
    </row>
    <row r="196" spans="7:25" s="34" customFormat="1" ht="13.5" thickTop="1">
      <c r="G196" s="151"/>
      <c r="H196" s="200"/>
      <c r="I196" s="201"/>
      <c r="J196" s="202"/>
      <c r="K196" s="37"/>
      <c r="L196" s="203"/>
      <c r="M196" s="35"/>
      <c r="N196" s="92"/>
      <c r="O196"/>
      <c r="P196"/>
      <c r="Q196"/>
      <c r="R196"/>
      <c r="S196"/>
      <c r="T196"/>
      <c r="U196"/>
      <c r="V196" s="148"/>
      <c r="W196" s="32"/>
      <c r="X196" s="36"/>
      <c r="Y196" s="5"/>
    </row>
    <row r="197" spans="7:25" ht="12.75">
      <c r="G197" s="129"/>
      <c r="H197" s="130"/>
      <c r="I197" s="132"/>
      <c r="J197" s="95"/>
      <c r="K197" s="80"/>
      <c r="L197" s="81"/>
      <c r="M197" s="82"/>
      <c r="N197" s="83"/>
      <c r="O197" s="83"/>
      <c r="P197" s="84"/>
      <c r="Q197" s="84"/>
      <c r="R197" s="83"/>
      <c r="S197" s="83"/>
      <c r="T197" s="83"/>
      <c r="U197" s="83"/>
      <c r="V197" s="133"/>
      <c r="W197" s="128"/>
      <c r="X197" s="24"/>
      <c r="Y197" s="24"/>
    </row>
    <row r="198" spans="7:23" ht="15" customHeight="1">
      <c r="G198" s="96"/>
      <c r="H198" s="96"/>
      <c r="I198" s="96"/>
      <c r="J198" s="40"/>
      <c r="K198" s="25"/>
      <c r="L198" s="63"/>
      <c r="M198" s="26"/>
      <c r="N198" s="33"/>
      <c r="O198" s="39"/>
      <c r="P198" s="105"/>
      <c r="Q198" s="105"/>
      <c r="R198" s="28"/>
      <c r="S198" s="28"/>
      <c r="T198" s="28"/>
      <c r="U198" s="28"/>
      <c r="V198" s="28"/>
      <c r="W198" s="28"/>
    </row>
    <row r="199" ht="15" customHeight="1">
      <c r="L199" s="313"/>
    </row>
    <row r="200" spans="7:25" ht="15" customHeight="1">
      <c r="G200" s="129"/>
      <c r="H200" s="130"/>
      <c r="I200" s="130"/>
      <c r="J200" s="139"/>
      <c r="K200" s="135"/>
      <c r="L200" s="136"/>
      <c r="M200" s="137"/>
      <c r="N200" s="128"/>
      <c r="O200" s="128"/>
      <c r="P200" s="138"/>
      <c r="Q200" s="138"/>
      <c r="R200" s="128"/>
      <c r="S200" s="128"/>
      <c r="T200" s="128"/>
      <c r="U200" s="128"/>
      <c r="V200" s="128"/>
      <c r="W200" s="128"/>
      <c r="X200" s="24"/>
      <c r="Y200" s="24"/>
    </row>
    <row r="201" spans="7:25" ht="27.75">
      <c r="G201" s="129"/>
      <c r="H201" s="130"/>
      <c r="I201" s="130"/>
      <c r="J201" s="140" t="s">
        <v>354</v>
      </c>
      <c r="K201" s="135"/>
      <c r="L201" s="363" t="s">
        <v>325</v>
      </c>
      <c r="M201" s="355"/>
      <c r="N201" s="355"/>
      <c r="O201" s="355"/>
      <c r="P201" s="355"/>
      <c r="Q201" s="355"/>
      <c r="R201" s="355"/>
      <c r="S201" s="355"/>
      <c r="T201" s="355"/>
      <c r="U201" s="355"/>
      <c r="V201" s="128"/>
      <c r="W201" s="128"/>
      <c r="X201" s="24"/>
      <c r="Y201" s="24"/>
    </row>
    <row r="202" spans="7:25" ht="15" customHeight="1">
      <c r="G202" s="129"/>
      <c r="H202" s="130"/>
      <c r="I202" s="130"/>
      <c r="J202" s="139"/>
      <c r="K202" s="135"/>
      <c r="L202" s="136"/>
      <c r="M202" s="137"/>
      <c r="N202" s="128"/>
      <c r="O202" s="128"/>
      <c r="P202" s="138"/>
      <c r="Q202" s="138"/>
      <c r="R202" s="128"/>
      <c r="S202" s="128"/>
      <c r="T202" s="128"/>
      <c r="U202" s="128"/>
      <c r="V202" s="128"/>
      <c r="W202" s="128"/>
      <c r="X202" s="24"/>
      <c r="Y202" s="24"/>
    </row>
    <row r="203" spans="7:25" ht="15" customHeight="1">
      <c r="G203" s="129"/>
      <c r="H203" s="130"/>
      <c r="I203" s="149"/>
      <c r="J203" s="85"/>
      <c r="K203" s="86"/>
      <c r="L203" s="90"/>
      <c r="M203" s="87"/>
      <c r="N203" s="88"/>
      <c r="O203" s="88"/>
      <c r="P203" s="89"/>
      <c r="Q203" s="89"/>
      <c r="R203" s="88"/>
      <c r="S203" s="88"/>
      <c r="T203" s="88"/>
      <c r="U203" s="88"/>
      <c r="V203" s="150"/>
      <c r="W203" s="128"/>
      <c r="X203" s="24"/>
      <c r="Y203" s="24"/>
    </row>
    <row r="204" spans="7:23" ht="15" customHeight="1">
      <c r="G204" s="96"/>
      <c r="H204" s="96"/>
      <c r="I204" s="53"/>
      <c r="J204" s="356" t="s">
        <v>36</v>
      </c>
      <c r="K204" s="356"/>
      <c r="L204" s="356"/>
      <c r="M204" s="356"/>
      <c r="N204" s="356"/>
      <c r="O204" s="356"/>
      <c r="P204" s="74"/>
      <c r="Q204" s="74"/>
      <c r="R204" s="357" t="s">
        <v>37</v>
      </c>
      <c r="S204" s="357"/>
      <c r="T204" s="357"/>
      <c r="U204" s="357"/>
      <c r="V204" s="123"/>
      <c r="W204" s="107"/>
    </row>
    <row r="205" spans="7:25" s="212" customFormat="1" ht="15" customHeight="1">
      <c r="G205" s="213"/>
      <c r="H205" s="213"/>
      <c r="I205" s="214"/>
      <c r="J205" s="215" t="s">
        <v>33</v>
      </c>
      <c r="K205" s="211"/>
      <c r="L205" s="216" t="s">
        <v>34</v>
      </c>
      <c r="M205" s="211" t="s">
        <v>0</v>
      </c>
      <c r="N205" s="211" t="s">
        <v>24</v>
      </c>
      <c r="O205" s="211" t="s">
        <v>26</v>
      </c>
      <c r="P205" s="217"/>
      <c r="Q205" s="218"/>
      <c r="R205" s="211" t="s">
        <v>0</v>
      </c>
      <c r="S205" s="211" t="s">
        <v>24</v>
      </c>
      <c r="T205" s="211" t="s">
        <v>26</v>
      </c>
      <c r="U205" s="211" t="s">
        <v>25</v>
      </c>
      <c r="V205" s="219"/>
      <c r="W205" s="220"/>
      <c r="X205" s="221"/>
      <c r="Y205" s="221"/>
    </row>
    <row r="206" spans="7:25" s="34" customFormat="1" ht="15" customHeight="1" thickBot="1">
      <c r="G206" s="151"/>
      <c r="H206" s="151"/>
      <c r="I206" s="91"/>
      <c r="J206" s="9"/>
      <c r="K206" s="37"/>
      <c r="L206" s="64"/>
      <c r="M206" s="35"/>
      <c r="N206" s="92"/>
      <c r="O206" s="38"/>
      <c r="P206" s="72"/>
      <c r="Q206" s="72"/>
      <c r="R206" s="36"/>
      <c r="S206" s="36"/>
      <c r="T206" s="36"/>
      <c r="U206" s="36"/>
      <c r="V206" s="79"/>
      <c r="W206" s="32"/>
      <c r="X206" s="36"/>
      <c r="Y206" s="36"/>
    </row>
    <row r="207" spans="7:25" s="34" customFormat="1" ht="14.25" thickBot="1" thickTop="1">
      <c r="G207" s="151"/>
      <c r="H207" s="200" t="s">
        <v>2</v>
      </c>
      <c r="I207" s="201"/>
      <c r="J207" s="202" t="s">
        <v>507</v>
      </c>
      <c r="K207" s="37"/>
      <c r="L207" s="334" t="s">
        <v>322</v>
      </c>
      <c r="M207" s="51"/>
      <c r="N207" s="51"/>
      <c r="O207" s="51"/>
      <c r="P207" s="204"/>
      <c r="Q207" s="204"/>
      <c r="R207" s="187"/>
      <c r="S207" s="154"/>
      <c r="T207" s="15">
        <f>R207*S207</f>
        <v>0</v>
      </c>
      <c r="U207" s="188"/>
      <c r="V207" s="148"/>
      <c r="W207" s="32"/>
      <c r="X207" s="36"/>
      <c r="Y207" s="5"/>
    </row>
    <row r="208" spans="7:25" ht="14.25" thickBot="1" thickTop="1">
      <c r="G208" s="129"/>
      <c r="H208" s="130"/>
      <c r="I208" s="131"/>
      <c r="J208" s="65"/>
      <c r="K208" s="12"/>
      <c r="L208" s="188" t="s">
        <v>323</v>
      </c>
      <c r="M208" s="13"/>
      <c r="N208" s="14"/>
      <c r="O208" s="14"/>
      <c r="P208" s="77"/>
      <c r="Q208" s="77"/>
      <c r="V208" s="123"/>
      <c r="W208" s="128"/>
      <c r="X208" s="24"/>
      <c r="Y208" s="24"/>
    </row>
    <row r="209" spans="7:25" ht="6.75" customHeight="1" thickBot="1" thickTop="1">
      <c r="G209" s="129"/>
      <c r="H209" s="130"/>
      <c r="I209" s="131"/>
      <c r="J209" s="78"/>
      <c r="K209" s="12"/>
      <c r="L209" s="76"/>
      <c r="M209" s="13"/>
      <c r="N209" s="14"/>
      <c r="O209" s="14"/>
      <c r="P209" s="77"/>
      <c r="Q209" s="77"/>
      <c r="V209" s="123"/>
      <c r="W209" s="128"/>
      <c r="X209" s="24"/>
      <c r="Y209" s="24"/>
    </row>
    <row r="210" spans="7:25" s="34" customFormat="1" ht="14.25" thickBot="1" thickTop="1">
      <c r="G210" s="151"/>
      <c r="H210" s="200" t="s">
        <v>3</v>
      </c>
      <c r="I210" s="201"/>
      <c r="J210" s="202" t="s">
        <v>508</v>
      </c>
      <c r="K210" s="37"/>
      <c r="L210" s="334" t="s">
        <v>322</v>
      </c>
      <c r="M210" s="51"/>
      <c r="N210" s="51"/>
      <c r="O210" s="51"/>
      <c r="P210" s="204"/>
      <c r="Q210" s="204"/>
      <c r="R210" s="187"/>
      <c r="S210" s="154"/>
      <c r="T210" s="15">
        <f>R210*S210</f>
        <v>0</v>
      </c>
      <c r="U210" s="188"/>
      <c r="V210" s="148"/>
      <c r="W210" s="32"/>
      <c r="X210" s="36"/>
      <c r="Y210" s="5"/>
    </row>
    <row r="211" spans="7:25" ht="14.25" thickBot="1" thickTop="1">
      <c r="G211" s="129"/>
      <c r="H211" s="130"/>
      <c r="I211" s="131"/>
      <c r="J211" s="65"/>
      <c r="K211" s="12"/>
      <c r="L211" s="188" t="s">
        <v>323</v>
      </c>
      <c r="M211" s="13"/>
      <c r="N211" s="14"/>
      <c r="O211" s="14"/>
      <c r="P211" s="77"/>
      <c r="Q211" s="77"/>
      <c r="V211" s="123"/>
      <c r="W211" s="128"/>
      <c r="X211" s="24"/>
      <c r="Y211" s="24"/>
    </row>
    <row r="212" spans="7:25" ht="6.75" customHeight="1" thickBot="1" thickTop="1">
      <c r="G212" s="129"/>
      <c r="H212" s="130"/>
      <c r="I212" s="131"/>
      <c r="J212" s="78"/>
      <c r="K212" s="12"/>
      <c r="L212" s="76"/>
      <c r="M212" s="13"/>
      <c r="N212" s="14"/>
      <c r="O212" s="14"/>
      <c r="P212" s="77"/>
      <c r="Q212" s="77"/>
      <c r="V212" s="123"/>
      <c r="W212" s="128"/>
      <c r="X212" s="24"/>
      <c r="Y212" s="24"/>
    </row>
    <row r="213" spans="7:25" s="34" customFormat="1" ht="14.25" thickBot="1" thickTop="1">
      <c r="G213" s="151"/>
      <c r="H213" s="200" t="s">
        <v>4</v>
      </c>
      <c r="I213" s="201"/>
      <c r="J213" s="202" t="s">
        <v>509</v>
      </c>
      <c r="K213" s="37"/>
      <c r="L213" s="334" t="s">
        <v>322</v>
      </c>
      <c r="M213" s="51"/>
      <c r="N213" s="51"/>
      <c r="O213" s="51"/>
      <c r="P213" s="204"/>
      <c r="Q213" s="204"/>
      <c r="R213" s="187"/>
      <c r="S213" s="154"/>
      <c r="T213" s="15">
        <f>R213*S213</f>
        <v>0</v>
      </c>
      <c r="U213" s="188"/>
      <c r="V213" s="148"/>
      <c r="W213" s="32"/>
      <c r="X213" s="36"/>
      <c r="Y213" s="5"/>
    </row>
    <row r="214" spans="7:25" ht="14.25" thickBot="1" thickTop="1">
      <c r="G214" s="129"/>
      <c r="H214" s="130"/>
      <c r="I214" s="131"/>
      <c r="J214" s="65"/>
      <c r="K214" s="12"/>
      <c r="L214" s="188" t="s">
        <v>323</v>
      </c>
      <c r="M214" s="13"/>
      <c r="N214" s="14"/>
      <c r="O214" s="14"/>
      <c r="P214" s="77"/>
      <c r="Q214" s="77"/>
      <c r="V214" s="123"/>
      <c r="W214" s="128"/>
      <c r="X214" s="24"/>
      <c r="Y214" s="24"/>
    </row>
    <row r="215" spans="7:25" ht="6.75" customHeight="1" thickBot="1" thickTop="1">
      <c r="G215" s="129"/>
      <c r="H215" s="130"/>
      <c r="I215" s="131"/>
      <c r="J215" s="78"/>
      <c r="K215" s="12"/>
      <c r="L215" s="76"/>
      <c r="M215" s="13"/>
      <c r="N215" s="14"/>
      <c r="O215" s="14"/>
      <c r="P215" s="77"/>
      <c r="Q215" s="77"/>
      <c r="V215" s="123"/>
      <c r="W215" s="128"/>
      <c r="X215" s="24"/>
      <c r="Y215" s="24"/>
    </row>
    <row r="216" spans="7:25" s="34" customFormat="1" ht="14.25" thickBot="1" thickTop="1">
      <c r="G216" s="151"/>
      <c r="H216" s="200" t="s">
        <v>5</v>
      </c>
      <c r="I216" s="201"/>
      <c r="J216" s="202" t="s">
        <v>510</v>
      </c>
      <c r="K216" s="37"/>
      <c r="L216" s="334" t="s">
        <v>322</v>
      </c>
      <c r="M216" s="51"/>
      <c r="N216" s="51"/>
      <c r="O216" s="51"/>
      <c r="P216" s="204"/>
      <c r="Q216" s="204"/>
      <c r="R216" s="187"/>
      <c r="S216" s="154"/>
      <c r="T216" s="15">
        <f>R216*S216</f>
        <v>0</v>
      </c>
      <c r="U216" s="188"/>
      <c r="V216" s="148"/>
      <c r="W216" s="32"/>
      <c r="X216" s="36"/>
      <c r="Y216" s="5"/>
    </row>
    <row r="217" spans="7:25" ht="14.25" thickBot="1" thickTop="1">
      <c r="G217" s="129"/>
      <c r="H217" s="130"/>
      <c r="I217" s="131"/>
      <c r="J217" s="65"/>
      <c r="K217" s="12"/>
      <c r="L217" s="188" t="s">
        <v>323</v>
      </c>
      <c r="M217" s="13"/>
      <c r="N217" s="14"/>
      <c r="O217" s="14"/>
      <c r="P217" s="77"/>
      <c r="Q217" s="77"/>
      <c r="V217" s="123"/>
      <c r="W217" s="128"/>
      <c r="X217" s="24"/>
      <c r="Y217" s="24"/>
    </row>
    <row r="218" spans="7:25" ht="6.75" customHeight="1" thickBot="1" thickTop="1">
      <c r="G218" s="129"/>
      <c r="H218" s="130"/>
      <c r="I218" s="131"/>
      <c r="J218" s="78"/>
      <c r="K218" s="12"/>
      <c r="L218" s="76"/>
      <c r="M218" s="13"/>
      <c r="N218" s="14"/>
      <c r="O218" s="14"/>
      <c r="P218" s="77"/>
      <c r="Q218" s="77"/>
      <c r="V218" s="123"/>
      <c r="W218" s="128"/>
      <c r="X218" s="24"/>
      <c r="Y218" s="24"/>
    </row>
    <row r="219" spans="7:25" s="34" customFormat="1" ht="14.25" thickBot="1" thickTop="1">
      <c r="G219" s="151"/>
      <c r="H219" s="200" t="s">
        <v>6</v>
      </c>
      <c r="I219" s="201"/>
      <c r="J219" s="202" t="s">
        <v>511</v>
      </c>
      <c r="K219" s="37"/>
      <c r="L219" s="334" t="s">
        <v>322</v>
      </c>
      <c r="M219" s="51"/>
      <c r="N219" s="51"/>
      <c r="O219" s="51"/>
      <c r="P219" s="204"/>
      <c r="Q219" s="204"/>
      <c r="R219" s="187"/>
      <c r="S219" s="154"/>
      <c r="T219" s="15">
        <f>R219*S219</f>
        <v>0</v>
      </c>
      <c r="U219" s="188"/>
      <c r="V219" s="148"/>
      <c r="W219" s="32"/>
      <c r="X219" s="36"/>
      <c r="Y219" s="5"/>
    </row>
    <row r="220" spans="7:25" ht="14.25" thickBot="1" thickTop="1">
      <c r="G220" s="129"/>
      <c r="H220" s="130"/>
      <c r="I220" s="131"/>
      <c r="J220" s="65"/>
      <c r="K220" s="12"/>
      <c r="L220" s="188" t="s">
        <v>323</v>
      </c>
      <c r="M220" s="13"/>
      <c r="N220" s="14"/>
      <c r="O220" s="14"/>
      <c r="P220" s="77"/>
      <c r="Q220" s="77"/>
      <c r="V220" s="123"/>
      <c r="W220" s="128"/>
      <c r="X220" s="24"/>
      <c r="Y220" s="24"/>
    </row>
    <row r="221" spans="7:25" ht="6.75" customHeight="1" thickBot="1" thickTop="1">
      <c r="G221" s="129"/>
      <c r="H221" s="130"/>
      <c r="I221" s="131"/>
      <c r="J221" s="78"/>
      <c r="K221" s="12"/>
      <c r="L221" s="76"/>
      <c r="M221" s="13"/>
      <c r="N221" s="14"/>
      <c r="O221" s="14"/>
      <c r="P221" s="77"/>
      <c r="Q221" s="77"/>
      <c r="V221" s="123"/>
      <c r="W221" s="128"/>
      <c r="X221" s="24"/>
      <c r="Y221" s="24"/>
    </row>
    <row r="222" spans="7:25" s="34" customFormat="1" ht="14.25" thickBot="1" thickTop="1">
      <c r="G222" s="151"/>
      <c r="H222" s="200" t="s">
        <v>7</v>
      </c>
      <c r="I222" s="201"/>
      <c r="J222" s="202" t="s">
        <v>512</v>
      </c>
      <c r="K222" s="37"/>
      <c r="L222" s="334" t="s">
        <v>322</v>
      </c>
      <c r="M222" s="51"/>
      <c r="N222" s="51"/>
      <c r="O222" s="51"/>
      <c r="P222" s="204"/>
      <c r="Q222" s="204"/>
      <c r="R222" s="187"/>
      <c r="S222" s="154"/>
      <c r="T222" s="15">
        <f>R222*S222</f>
        <v>0</v>
      </c>
      <c r="U222" s="188"/>
      <c r="V222" s="148"/>
      <c r="W222" s="32"/>
      <c r="X222" s="36"/>
      <c r="Y222" s="5"/>
    </row>
    <row r="223" spans="7:25" ht="14.25" thickBot="1" thickTop="1">
      <c r="G223" s="129"/>
      <c r="H223" s="130"/>
      <c r="I223" s="131"/>
      <c r="J223" s="65"/>
      <c r="K223" s="12"/>
      <c r="L223" s="188" t="s">
        <v>323</v>
      </c>
      <c r="M223" s="13"/>
      <c r="N223" s="14"/>
      <c r="O223" s="14"/>
      <c r="P223" s="77"/>
      <c r="Q223" s="77"/>
      <c r="V223" s="123"/>
      <c r="W223" s="128"/>
      <c r="X223" s="24"/>
      <c r="Y223" s="24"/>
    </row>
    <row r="224" spans="7:25" ht="6.75" customHeight="1" thickTop="1">
      <c r="G224" s="129"/>
      <c r="H224" s="130"/>
      <c r="I224" s="131"/>
      <c r="J224" s="78"/>
      <c r="K224" s="12"/>
      <c r="L224" s="76"/>
      <c r="M224" s="13"/>
      <c r="N224" s="14"/>
      <c r="O224" s="14"/>
      <c r="P224" s="77"/>
      <c r="Q224" s="77"/>
      <c r="V224" s="123"/>
      <c r="W224" s="128"/>
      <c r="X224" s="24"/>
      <c r="Y224" s="24"/>
    </row>
    <row r="225" spans="7:25" ht="12.75">
      <c r="G225" s="129"/>
      <c r="H225" s="130"/>
      <c r="I225" s="132"/>
      <c r="J225" s="95"/>
      <c r="K225" s="80"/>
      <c r="L225" s="81"/>
      <c r="M225" s="82"/>
      <c r="N225" s="83"/>
      <c r="O225" s="83"/>
      <c r="P225" s="84"/>
      <c r="Q225" s="84"/>
      <c r="R225" s="83"/>
      <c r="S225" s="83"/>
      <c r="T225" s="83"/>
      <c r="U225" s="83"/>
      <c r="V225" s="133"/>
      <c r="W225" s="128"/>
      <c r="X225" s="24"/>
      <c r="Y225" s="24"/>
    </row>
    <row r="226" spans="7:23" ht="15" customHeight="1">
      <c r="G226" s="96"/>
      <c r="H226" s="96"/>
      <c r="I226" s="96"/>
      <c r="J226" s="40"/>
      <c r="K226" s="25"/>
      <c r="L226" s="63"/>
      <c r="M226" s="26"/>
      <c r="N226" s="33"/>
      <c r="O226" s="39"/>
      <c r="P226" s="105"/>
      <c r="Q226" s="105"/>
      <c r="R226" s="28"/>
      <c r="S226" s="28"/>
      <c r="T226" s="28"/>
      <c r="U226" s="28"/>
      <c r="V226" s="28"/>
      <c r="W226" s="28"/>
    </row>
    <row r="227" ht="15" customHeight="1">
      <c r="L227" s="313"/>
    </row>
    <row r="228" spans="7:25" s="4" customFormat="1" ht="15" customHeight="1">
      <c r="G228" s="3"/>
      <c r="H228" s="3"/>
      <c r="I228" s="3"/>
      <c r="J228" s="9"/>
      <c r="K228" s="2"/>
      <c r="L228" s="313"/>
      <c r="N228" s="10"/>
      <c r="O228" s="11"/>
      <c r="P228" s="66"/>
      <c r="Q228" s="66"/>
      <c r="R228" s="5"/>
      <c r="S228" s="5"/>
      <c r="T228" s="5"/>
      <c r="U228" s="5"/>
      <c r="V228" s="5"/>
      <c r="W228" s="5"/>
      <c r="X228" s="5"/>
      <c r="Y228" s="5"/>
    </row>
    <row r="233" spans="7:25" s="4" customFormat="1" ht="15" customHeight="1">
      <c r="G233" s="3"/>
      <c r="H233" s="3"/>
      <c r="I233" s="3"/>
      <c r="J233" s="9"/>
      <c r="K233" s="2"/>
      <c r="L233" s="49"/>
      <c r="N233" s="10"/>
      <c r="O233" s="11"/>
      <c r="P233" s="66"/>
      <c r="Q233" s="66"/>
      <c r="R233" s="5"/>
      <c r="S233" s="5"/>
      <c r="T233" s="5"/>
      <c r="U233" s="5"/>
      <c r="V233" s="5"/>
      <c r="W233" s="5"/>
      <c r="X233" s="5"/>
      <c r="Y233" s="5"/>
    </row>
    <row r="249" spans="7:25" s="11" customFormat="1" ht="15" customHeight="1">
      <c r="G249" s="3"/>
      <c r="H249" s="3"/>
      <c r="I249" s="3"/>
      <c r="J249" s="9"/>
      <c r="K249" s="2"/>
      <c r="L249" s="23"/>
      <c r="M249" s="4"/>
      <c r="N249" s="10"/>
      <c r="P249" s="66"/>
      <c r="Q249" s="66"/>
      <c r="R249" s="5"/>
      <c r="S249" s="5"/>
      <c r="T249" s="5"/>
      <c r="U249" s="5"/>
      <c r="V249" s="5"/>
      <c r="W249" s="5"/>
      <c r="X249" s="5"/>
      <c r="Y249" s="5"/>
    </row>
  </sheetData>
  <sheetProtection password="C6CB" sheet="1" objects="1" scenarios="1"/>
  <mergeCells count="23">
    <mergeCell ref="R69:U69"/>
    <mergeCell ref="L109:U109"/>
    <mergeCell ref="J112:O112"/>
    <mergeCell ref="R112:U112"/>
    <mergeCell ref="J143:O143"/>
    <mergeCell ref="R143:U143"/>
    <mergeCell ref="L140:U140"/>
    <mergeCell ref="J69:O69"/>
    <mergeCell ref="M6:O6"/>
    <mergeCell ref="M7:O7"/>
    <mergeCell ref="L11:U11"/>
    <mergeCell ref="J14:O14"/>
    <mergeCell ref="R14:U14"/>
    <mergeCell ref="L66:U66"/>
    <mergeCell ref="L171:U171"/>
    <mergeCell ref="J174:O174"/>
    <mergeCell ref="R174:U174"/>
    <mergeCell ref="R204:U204"/>
    <mergeCell ref="L201:U201"/>
    <mergeCell ref="J204:O204"/>
    <mergeCell ref="L186:U186"/>
    <mergeCell ref="J189:O189"/>
    <mergeCell ref="R189:U189"/>
  </mergeCells>
  <printOptions/>
  <pageMargins left="0.7" right="0.7" top="0.75" bottom="0.75" header="0.3" footer="0.3"/>
  <pageSetup fitToHeight="3" horizontalDpi="600" verticalDpi="600" orientation="portrait" paperSize="9" scale="35" r:id="rId1"/>
  <rowBreaks count="1" manualBreakCount="1">
    <brk id="137" min="5"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2023-01-04T12:46:45Z</cp:lastPrinted>
  <dcterms:created xsi:type="dcterms:W3CDTF">2022-03-16T14:23:00Z</dcterms:created>
  <dcterms:modified xsi:type="dcterms:W3CDTF">2023-05-03T07:55:02Z</dcterms:modified>
  <cp:category/>
  <cp:version/>
  <cp:contentType/>
  <cp:contentStatus/>
</cp:coreProperties>
</file>