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unjasutanovac/Desktop/III. gimnazija MB/za dodatno objavo 4/"/>
    </mc:Choice>
  </mc:AlternateContent>
  <xr:revisionPtr revIDLastSave="0" documentId="13_ncr:1_{5E5DE49C-5A9E-A146-AA57-F2AF771CD84E}" xr6:coauthVersionLast="36" xr6:coauthVersionMax="47" xr10:uidLastSave="{00000000-0000-0000-0000-000000000000}"/>
  <bookViews>
    <workbookView xWindow="5680" yWindow="460" windowWidth="26320" windowHeight="17540" tabRatio="414" activeTab="1" xr2:uid="{00000000-000D-0000-FFFF-FFFF00000000}"/>
  </bookViews>
  <sheets>
    <sheet name="BRUTO-NETO" sheetId="6" r:id="rId1"/>
    <sheet name="Seznam prostorov" sheetId="5" r:id="rId2"/>
    <sheet name="Zunanje površine" sheetId="4" r:id="rId3"/>
    <sheet name="Ocena investicije" sheetId="7" r:id="rId4"/>
  </sheets>
  <definedNames>
    <definedName name="_xlnm.Print_Area" localSheetId="0">'BRUTO-NETO'!$A$1:$G$28</definedName>
    <definedName name="_xlnm.Print_Area" localSheetId="1">'Seznam prostorov'!$A$1:$S$149</definedName>
  </definedNames>
  <calcPr calcId="191029"/>
  <customWorkbookViews>
    <customWorkbookView name="1" guid="{D4F3B7D4-8494-4215-B5E6-28A461F77DF5}" xWindow="787" yWindow="32" windowWidth="1362" windowHeight="729" tabRatio="36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9" i="5" l="1"/>
  <c r="E26" i="6"/>
  <c r="E16" i="6"/>
  <c r="E20" i="4"/>
  <c r="E17" i="4"/>
  <c r="E8" i="4"/>
  <c r="I8" i="7"/>
  <c r="H8" i="7"/>
  <c r="G8" i="7"/>
  <c r="N61" i="5"/>
  <c r="P145" i="5"/>
  <c r="P138" i="5"/>
  <c r="N138" i="5"/>
  <c r="E65" i="5"/>
  <c r="E64" i="5"/>
  <c r="E68" i="5" s="1"/>
  <c r="P107" i="5"/>
  <c r="P106" i="5"/>
  <c r="P104" i="5"/>
  <c r="P93" i="5"/>
  <c r="P123" i="5" l="1"/>
  <c r="P122" i="5"/>
  <c r="P127" i="5"/>
  <c r="H127" i="5"/>
  <c r="H128" i="5" s="1"/>
  <c r="N41" i="5" l="1"/>
  <c r="N109" i="5"/>
  <c r="P85" i="5"/>
  <c r="N69" i="5"/>
  <c r="P31" i="5"/>
  <c r="P30" i="5"/>
  <c r="P29" i="5"/>
  <c r="P28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F39" i="5"/>
  <c r="I60" i="5"/>
  <c r="P38" i="5"/>
  <c r="P37" i="5"/>
  <c r="P36" i="5"/>
  <c r="P35" i="5"/>
  <c r="P34" i="5"/>
  <c r="P33" i="5"/>
  <c r="P32" i="5"/>
  <c r="P41" i="5" l="1"/>
  <c r="I39" i="5"/>
  <c r="I40" i="5" s="1"/>
  <c r="H32" i="5"/>
  <c r="H35" i="5"/>
  <c r="H34" i="5"/>
  <c r="H33" i="5"/>
  <c r="H38" i="5" l="1"/>
  <c r="H37" i="5"/>
  <c r="E5" i="5" l="1"/>
  <c r="E11" i="5"/>
  <c r="H11" i="5"/>
  <c r="E27" i="5"/>
  <c r="H27" i="5"/>
  <c r="E42" i="5"/>
  <c r="H53" i="5"/>
  <c r="P53" i="5"/>
  <c r="E54" i="5"/>
  <c r="H55" i="5"/>
  <c r="J55" i="5" s="1"/>
  <c r="P55" i="5"/>
  <c r="H56" i="5"/>
  <c r="P56" i="5"/>
  <c r="H57" i="5"/>
  <c r="P57" i="5"/>
  <c r="P58" i="5"/>
  <c r="P59" i="5"/>
  <c r="C60" i="5"/>
  <c r="F60" i="5"/>
  <c r="J64" i="5"/>
  <c r="P64" i="5"/>
  <c r="J65" i="5"/>
  <c r="P65" i="5"/>
  <c r="P66" i="5"/>
  <c r="P67" i="5"/>
  <c r="C68" i="5"/>
  <c r="F68" i="5"/>
  <c r="G68" i="5"/>
  <c r="H68" i="5"/>
  <c r="J68" i="5" s="1"/>
  <c r="P75" i="5"/>
  <c r="J76" i="5"/>
  <c r="P76" i="5"/>
  <c r="P77" i="5"/>
  <c r="J78" i="5"/>
  <c r="P78" i="5"/>
  <c r="J79" i="5"/>
  <c r="P79" i="5"/>
  <c r="J80" i="5"/>
  <c r="P81" i="5"/>
  <c r="P82" i="5"/>
  <c r="P83" i="5"/>
  <c r="P84" i="5"/>
  <c r="E85" i="5"/>
  <c r="P86" i="5"/>
  <c r="P87" i="5"/>
  <c r="P88" i="5"/>
  <c r="P89" i="5"/>
  <c r="P90" i="5"/>
  <c r="P91" i="5"/>
  <c r="P92" i="5"/>
  <c r="H94" i="5"/>
  <c r="H108" i="5" s="1"/>
  <c r="P94" i="5"/>
  <c r="E95" i="5"/>
  <c r="J95" i="5" s="1"/>
  <c r="P95" i="5"/>
  <c r="P96" i="5"/>
  <c r="P97" i="5"/>
  <c r="P98" i="5"/>
  <c r="E99" i="5"/>
  <c r="P99" i="5"/>
  <c r="P100" i="5"/>
  <c r="P101" i="5"/>
  <c r="E102" i="5"/>
  <c r="P102" i="5"/>
  <c r="P103" i="5"/>
  <c r="P105" i="5"/>
  <c r="J112" i="5"/>
  <c r="P114" i="5"/>
  <c r="J121" i="5"/>
  <c r="P121" i="5"/>
  <c r="P124" i="5"/>
  <c r="J125" i="5"/>
  <c r="P125" i="5"/>
  <c r="J126" i="5"/>
  <c r="P126" i="5"/>
  <c r="E128" i="5"/>
  <c r="J132" i="5"/>
  <c r="P132" i="5"/>
  <c r="P133" i="5"/>
  <c r="H134" i="5"/>
  <c r="P134" i="5"/>
  <c r="H135" i="5"/>
  <c r="P135" i="5"/>
  <c r="P136" i="5"/>
  <c r="E137" i="5"/>
  <c r="P141" i="5"/>
  <c r="P142" i="5"/>
  <c r="N143" i="5"/>
  <c r="J134" i="5" l="1"/>
  <c r="P109" i="5"/>
  <c r="P61" i="5"/>
  <c r="J128" i="5"/>
  <c r="P129" i="5"/>
  <c r="P69" i="5"/>
  <c r="H39" i="5"/>
  <c r="E39" i="5"/>
  <c r="E145" i="5"/>
  <c r="H137" i="5"/>
  <c r="P143" i="5"/>
  <c r="J27" i="5"/>
  <c r="E108" i="5"/>
  <c r="H60" i="5"/>
  <c r="E60" i="5"/>
  <c r="J135" i="5"/>
  <c r="J11" i="5"/>
  <c r="J137" i="5" l="1"/>
  <c r="P72" i="5"/>
  <c r="P117" i="5" s="1"/>
  <c r="J108" i="5"/>
  <c r="J39" i="5"/>
  <c r="H40" i="5"/>
  <c r="J40" i="5" s="1"/>
  <c r="J60" i="5"/>
  <c r="E18" i="4"/>
  <c r="E21" i="4"/>
  <c r="E15" i="4"/>
  <c r="E14" i="4"/>
  <c r="E13" i="4"/>
  <c r="E12" i="4"/>
  <c r="E11" i="4"/>
  <c r="E10" i="4"/>
  <c r="E9" i="4"/>
  <c r="H71" i="5" l="1"/>
  <c r="H116" i="5" s="1"/>
  <c r="P148" i="5"/>
  <c r="J71" i="5"/>
  <c r="E7" i="4"/>
  <c r="E71" i="5"/>
  <c r="E116" i="5" s="1"/>
  <c r="J116" i="5" s="1"/>
  <c r="E147" i="5" l="1"/>
</calcChain>
</file>

<file path=xl/sharedStrings.xml><?xml version="1.0" encoding="utf-8"?>
<sst xmlns="http://schemas.openxmlformats.org/spreadsheetml/2006/main" count="386" uniqueCount="333">
  <si>
    <t>prostor</t>
  </si>
  <si>
    <t>količina</t>
  </si>
  <si>
    <t>NATEČAJNA REŠITEV</t>
  </si>
  <si>
    <t>m2</t>
  </si>
  <si>
    <t>Σ m2</t>
  </si>
  <si>
    <t>B.10</t>
  </si>
  <si>
    <t>B.11</t>
  </si>
  <si>
    <t>PROSTORI ZA POUK</t>
  </si>
  <si>
    <t>OSTALI PROSTORI</t>
  </si>
  <si>
    <t>PROSTORI ZA IZVAJANJE POUKA</t>
  </si>
  <si>
    <t>SPREMLJAJOČI PROSTORI</t>
  </si>
  <si>
    <t xml:space="preserve">KOMUNIKACIJE </t>
  </si>
  <si>
    <t>ZU</t>
  </si>
  <si>
    <t>ZUNANJA UREDITEV - CELOTNO OBMOČJE</t>
  </si>
  <si>
    <t>javne in servisne površine</t>
  </si>
  <si>
    <t>ZU.01</t>
  </si>
  <si>
    <t>ZU.02</t>
  </si>
  <si>
    <t xml:space="preserve">dostop za avtomobile, parkirna mesta </t>
  </si>
  <si>
    <t>ZU.03</t>
  </si>
  <si>
    <t>ZU.04</t>
  </si>
  <si>
    <t>ZU.05</t>
  </si>
  <si>
    <t>prostor za kolesa</t>
  </si>
  <si>
    <t>ZU.06</t>
  </si>
  <si>
    <t>peš poti</t>
  </si>
  <si>
    <t>ZU.07</t>
  </si>
  <si>
    <t>dostava - telovadnica</t>
  </si>
  <si>
    <t>igrišča</t>
  </si>
  <si>
    <t>ZUNANJE POVRŠINE</t>
  </si>
  <si>
    <t>kabinet</t>
  </si>
  <si>
    <t xml:space="preserve">A.  </t>
  </si>
  <si>
    <t>B.2</t>
  </si>
  <si>
    <t>B.4</t>
  </si>
  <si>
    <t>B.5</t>
  </si>
  <si>
    <t>B.6</t>
  </si>
  <si>
    <t>B.7</t>
  </si>
  <si>
    <t>B.8</t>
  </si>
  <si>
    <t>B.9</t>
  </si>
  <si>
    <t xml:space="preserve">B. </t>
  </si>
  <si>
    <t>KOMUNIKACIJE</t>
  </si>
  <si>
    <t>C.</t>
  </si>
  <si>
    <t>oznaka</t>
  </si>
  <si>
    <t xml:space="preserve">zelene površine na raščenem terenu </t>
  </si>
  <si>
    <t>ŠTEVILO PARKIRNIH MEST</t>
  </si>
  <si>
    <t>pozicija/nadstropje</t>
  </si>
  <si>
    <t>ETAŽA</t>
  </si>
  <si>
    <t>BRUTO POVRŠINA m2</t>
  </si>
  <si>
    <t>KLET</t>
  </si>
  <si>
    <t>MEDETAŽE</t>
  </si>
  <si>
    <t>PRITLIČJE</t>
  </si>
  <si>
    <t>1. NADSTROPJE</t>
  </si>
  <si>
    <t>2. NADSTROPJE</t>
  </si>
  <si>
    <t>3. NADSTROPJE</t>
  </si>
  <si>
    <t>SKUPAJ BRUTO</t>
  </si>
  <si>
    <t>NETO POVRŠINA m2</t>
  </si>
  <si>
    <t>SKUPAJ NETO</t>
  </si>
  <si>
    <t>zunanja učilnica</t>
  </si>
  <si>
    <t>ZU.8</t>
  </si>
  <si>
    <t>ZU.9</t>
  </si>
  <si>
    <t>število parkinih mest za avtomobile</t>
  </si>
  <si>
    <t>število parkinih mest za kolesa</t>
  </si>
  <si>
    <t>U.1</t>
  </si>
  <si>
    <t>majhna učilnica 25 m2</t>
  </si>
  <si>
    <t>U.2</t>
  </si>
  <si>
    <t>manjša učilnica 40 m2</t>
  </si>
  <si>
    <t>U.3</t>
  </si>
  <si>
    <t>U.4</t>
  </si>
  <si>
    <t>U.5</t>
  </si>
  <si>
    <t>L.1</t>
  </si>
  <si>
    <t>laboratorij kemija</t>
  </si>
  <si>
    <t>obstoječe število</t>
  </si>
  <si>
    <t>potrebno število</t>
  </si>
  <si>
    <t>skupaj m2 obstoječe</t>
  </si>
  <si>
    <t>skupaj potrebnih m2</t>
  </si>
  <si>
    <t>manjkajoče število</t>
  </si>
  <si>
    <t>manjkajoče kvadrature</t>
  </si>
  <si>
    <t>L.2</t>
  </si>
  <si>
    <t>laboratorij biologija</t>
  </si>
  <si>
    <t>L.3</t>
  </si>
  <si>
    <t>laboratorij fizika</t>
  </si>
  <si>
    <t>multimedija</t>
  </si>
  <si>
    <t>amfiteatralna učilnica</t>
  </si>
  <si>
    <t>U.6</t>
  </si>
  <si>
    <t>učilnica za praktični pouk</t>
  </si>
  <si>
    <t>K.1</t>
  </si>
  <si>
    <t>K.2</t>
  </si>
  <si>
    <t>kabinet manjši ca. 21 m2</t>
  </si>
  <si>
    <t>kabinet - manjši ca. 8 - 18 m2</t>
  </si>
  <si>
    <t>potrebna velikost m2</t>
  </si>
  <si>
    <t>kabinet večji ca. 40 m2</t>
  </si>
  <si>
    <t>K.3</t>
  </si>
  <si>
    <t>K.4</t>
  </si>
  <si>
    <t>K.5</t>
  </si>
  <si>
    <t>kabinet individualno 10 m2</t>
  </si>
  <si>
    <t>K.6</t>
  </si>
  <si>
    <t>kabinet multimedije</t>
  </si>
  <si>
    <t>K.7</t>
  </si>
  <si>
    <t>kabinet praktični pouk</t>
  </si>
  <si>
    <t>pripravljalnica Ke, Bi, Fi</t>
  </si>
  <si>
    <t>K.8</t>
  </si>
  <si>
    <t>KNJIŽNICA</t>
  </si>
  <si>
    <t>KN.1</t>
  </si>
  <si>
    <t>KN.2</t>
  </si>
  <si>
    <t>KN.3</t>
  </si>
  <si>
    <t>KN.4</t>
  </si>
  <si>
    <t>knjižnica - prostor za knjige in kataloge</t>
  </si>
  <si>
    <t>čitalnica</t>
  </si>
  <si>
    <t>pisarna vodje kjnižnice</t>
  </si>
  <si>
    <t>delovni prostor knjižničarja</t>
  </si>
  <si>
    <t>jedilnica</t>
  </si>
  <si>
    <t>večnamenski prostor</t>
  </si>
  <si>
    <t>razdelilna kuhinja</t>
  </si>
  <si>
    <t>U.7</t>
  </si>
  <si>
    <t>U.8</t>
  </si>
  <si>
    <t>zbornica</t>
  </si>
  <si>
    <t>garderobe</t>
  </si>
  <si>
    <t>sanitarije</t>
  </si>
  <si>
    <t>tajništvo</t>
  </si>
  <si>
    <t>računovodstvo</t>
  </si>
  <si>
    <t>svetovalni delavci</t>
  </si>
  <si>
    <t>prostor za razgovore</t>
  </si>
  <si>
    <t>sejna soba</t>
  </si>
  <si>
    <t>ravnatelj/ica</t>
  </si>
  <si>
    <t>pomočnik ravnatelja/ice</t>
  </si>
  <si>
    <t>S.1</t>
  </si>
  <si>
    <t>sanitarije zaposleni</t>
  </si>
  <si>
    <t>gospodarski prostori</t>
  </si>
  <si>
    <t>delavnica hišnika</t>
  </si>
  <si>
    <t>arhiv</t>
  </si>
  <si>
    <t>prostor za čistila</t>
  </si>
  <si>
    <t>C.1</t>
  </si>
  <si>
    <t>POVRŠINE ZA ŠPORT</t>
  </si>
  <si>
    <t>zelene površine</t>
  </si>
  <si>
    <t>skupaj m2 nove površine</t>
  </si>
  <si>
    <t>OCENA INVESTICIJE</t>
  </si>
  <si>
    <t>1.</t>
  </si>
  <si>
    <t xml:space="preserve">2. </t>
  </si>
  <si>
    <t>OBNOVA OBSTOJEČEGA OBJEKTA IN REKONSTRUKCIJA PODSTREŠJA</t>
  </si>
  <si>
    <t xml:space="preserve">3. </t>
  </si>
  <si>
    <t>ZUNANJA UREDITEV</t>
  </si>
  <si>
    <t xml:space="preserve">4. </t>
  </si>
  <si>
    <t>KOMUNALNA OPREMA OBJEKTA</t>
  </si>
  <si>
    <t>EUR</t>
  </si>
  <si>
    <t>DDV</t>
  </si>
  <si>
    <t>SKUPAJ Z DDV</t>
  </si>
  <si>
    <t>SKUPAJ</t>
  </si>
  <si>
    <t>telovadnica</t>
  </si>
  <si>
    <t>plesna dvorana</t>
  </si>
  <si>
    <t>fitnes</t>
  </si>
  <si>
    <t>garderoba/sanitarni blok</t>
  </si>
  <si>
    <t>F.1</t>
  </si>
  <si>
    <t>F.2</t>
  </si>
  <si>
    <t>E.1</t>
  </si>
  <si>
    <t>E.2</t>
  </si>
  <si>
    <t>E.3</t>
  </si>
  <si>
    <t>E.4</t>
  </si>
  <si>
    <t xml:space="preserve">prostor za odpadke </t>
  </si>
  <si>
    <t xml:space="preserve">dostop z dvigalom
in stopniščem </t>
  </si>
  <si>
    <t xml:space="preserve">ploščad pred novim vhodom </t>
  </si>
  <si>
    <t xml:space="preserve">servisni vhod </t>
  </si>
  <si>
    <t>nova namembnost (kadar je)</t>
  </si>
  <si>
    <t>novo št. prostorov</t>
  </si>
  <si>
    <t>E.</t>
  </si>
  <si>
    <t>D.</t>
  </si>
  <si>
    <t>D.1</t>
  </si>
  <si>
    <t>D.2</t>
  </si>
  <si>
    <t>D.3</t>
  </si>
  <si>
    <t>D.4</t>
  </si>
  <si>
    <t>E.5</t>
  </si>
  <si>
    <t>F.</t>
  </si>
  <si>
    <t>SKUPAJ (D+E+F)</t>
  </si>
  <si>
    <t xml:space="preserve">PREGLED BRUTO/NETO NOVIH TLORISNIH POVRŠIN </t>
  </si>
  <si>
    <t>kopirnica</t>
  </si>
  <si>
    <t>U.2.1</t>
  </si>
  <si>
    <t>U.2.2</t>
  </si>
  <si>
    <t>U.2.3</t>
  </si>
  <si>
    <t>U.2.4</t>
  </si>
  <si>
    <t>U.2.5</t>
  </si>
  <si>
    <t>U.3.1</t>
  </si>
  <si>
    <t>U.3.2</t>
  </si>
  <si>
    <t>U.3.3.</t>
  </si>
  <si>
    <t>U.3.4</t>
  </si>
  <si>
    <t>U.3.5</t>
  </si>
  <si>
    <t>U.3.6</t>
  </si>
  <si>
    <t>U.3.7</t>
  </si>
  <si>
    <t>U.3.8</t>
  </si>
  <si>
    <t>U.3.9</t>
  </si>
  <si>
    <t>U.3.10</t>
  </si>
  <si>
    <t>U.3.11</t>
  </si>
  <si>
    <t>U.3.12</t>
  </si>
  <si>
    <t>U.4.1</t>
  </si>
  <si>
    <t>U.4.2</t>
  </si>
  <si>
    <t>U.4.3</t>
  </si>
  <si>
    <t>K.1.1</t>
  </si>
  <si>
    <t>K..1.2</t>
  </si>
  <si>
    <t>K.1.3</t>
  </si>
  <si>
    <t>K.1.4</t>
  </si>
  <si>
    <t>K.1.5</t>
  </si>
  <si>
    <t>K.1.6</t>
  </si>
  <si>
    <t>K.1.7</t>
  </si>
  <si>
    <t>K.1.8</t>
  </si>
  <si>
    <t>K.1.9</t>
  </si>
  <si>
    <t>K.1.10</t>
  </si>
  <si>
    <t>B.1</t>
  </si>
  <si>
    <t>B.3</t>
  </si>
  <si>
    <t>S.1.1</t>
  </si>
  <si>
    <t>S.1.2</t>
  </si>
  <si>
    <t>S.1.3</t>
  </si>
  <si>
    <t>S.1.4</t>
  </si>
  <si>
    <t>WC Ž</t>
  </si>
  <si>
    <t>WC profesorji</t>
  </si>
  <si>
    <t>WC M</t>
  </si>
  <si>
    <t>B.6.1</t>
  </si>
  <si>
    <t>B.6.2</t>
  </si>
  <si>
    <t>B.6.3</t>
  </si>
  <si>
    <t>B.6.4</t>
  </si>
  <si>
    <t>B.6.5</t>
  </si>
  <si>
    <t>B.6.6</t>
  </si>
  <si>
    <t>B.6.7</t>
  </si>
  <si>
    <t>B.6.8</t>
  </si>
  <si>
    <t>B.8.1</t>
  </si>
  <si>
    <t>B.8.2</t>
  </si>
  <si>
    <t>B.8.3</t>
  </si>
  <si>
    <t>kotlovnica</t>
  </si>
  <si>
    <t>skladišče</t>
  </si>
  <si>
    <t>B.9.1</t>
  </si>
  <si>
    <t>hišnik</t>
  </si>
  <si>
    <t>B.10.1</t>
  </si>
  <si>
    <t>B.10.2</t>
  </si>
  <si>
    <t>B.9.2</t>
  </si>
  <si>
    <t>kabinet večji ca. 24 m2</t>
  </si>
  <si>
    <t>DODATNI PROSTORI</t>
  </si>
  <si>
    <t>PRIZIDAVA IN NOVE POVRŠINE V OBSTOJEČEM OBJEKTU (PODSTREŠJE)</t>
  </si>
  <si>
    <t>PODSTREŠJE V OBSTOJEČEM OBJEKTU</t>
  </si>
  <si>
    <t>GRADNJA PRIZIDAVE (brez opreme)</t>
  </si>
  <si>
    <t>upravni prostori</t>
  </si>
  <si>
    <t>U.3.13</t>
  </si>
  <si>
    <t>U.3.14</t>
  </si>
  <si>
    <t>U.3.15</t>
  </si>
  <si>
    <t>U.3.16</t>
  </si>
  <si>
    <t>U.3.17</t>
  </si>
  <si>
    <t>U.3.18</t>
  </si>
  <si>
    <t>U.3.19</t>
  </si>
  <si>
    <t>U.3.20</t>
  </si>
  <si>
    <t>U.3.21</t>
  </si>
  <si>
    <t>U.3.22</t>
  </si>
  <si>
    <t>U.3.23</t>
  </si>
  <si>
    <t>U.3.24</t>
  </si>
  <si>
    <t>U.3.25</t>
  </si>
  <si>
    <t>U.3.26</t>
  </si>
  <si>
    <t>U.3.27</t>
  </si>
  <si>
    <t>U.4.4</t>
  </si>
  <si>
    <t>U.4.5</t>
  </si>
  <si>
    <t>U.4.6</t>
  </si>
  <si>
    <t>U4.4-4.7</t>
  </si>
  <si>
    <t>U.4.7</t>
  </si>
  <si>
    <t>B.12</t>
  </si>
  <si>
    <r>
      <t xml:space="preserve">nova oznaka </t>
    </r>
    <r>
      <rPr>
        <sz val="11"/>
        <color theme="3"/>
        <rFont val="Calibri (Body)_x0000_"/>
      </rPr>
      <t>(kjer druga namembnost)</t>
    </r>
  </si>
  <si>
    <t>učilnica za tuje jezike</t>
  </si>
  <si>
    <t>C.2</t>
  </si>
  <si>
    <t>hodnik, stopnišča, dvigala</t>
  </si>
  <si>
    <t>avla</t>
  </si>
  <si>
    <t>SKUPAJ C. NOVE KOMUNIKACIJE</t>
  </si>
  <si>
    <t>C.3</t>
  </si>
  <si>
    <t>C.4</t>
  </si>
  <si>
    <t>E.1.1</t>
  </si>
  <si>
    <t>E.2.1</t>
  </si>
  <si>
    <t>D.1.1</t>
  </si>
  <si>
    <t>D.3.1</t>
  </si>
  <si>
    <t>D.4.1</t>
  </si>
  <si>
    <t>opombe</t>
  </si>
  <si>
    <t>K.2.1-2.14</t>
  </si>
  <si>
    <t>K.4.1-K4.3</t>
  </si>
  <si>
    <t>K.5.1-K5.6</t>
  </si>
  <si>
    <t>B.13</t>
  </si>
  <si>
    <t>zaklonišče ostali prostori (prostor za gibanje 20 m2, stranišča 37 m2, prostor za odpadke 17 m2, prostor za naprave 3 m2, prostor za vodo in skladiščenje 25 m2)</t>
  </si>
  <si>
    <t>zaklonišče - bivalni prostori kjer ni dvojne rabe. Kjer je, se to posebej označi. En prostor je velikosti max. 60 m2.</t>
  </si>
  <si>
    <t>D.5</t>
  </si>
  <si>
    <t>sodniška niša in goli</t>
  </si>
  <si>
    <t>prostor za športnega pedagoga (1-3 prostori)</t>
  </si>
  <si>
    <t>D.1.2</t>
  </si>
  <si>
    <t>D.1.3</t>
  </si>
  <si>
    <t>shramba orodja in opreme</t>
  </si>
  <si>
    <t xml:space="preserve">shramba </t>
  </si>
  <si>
    <t>studio</t>
  </si>
  <si>
    <r>
      <t>tehnični prostori</t>
    </r>
    <r>
      <rPr>
        <sz val="11"/>
        <color theme="3"/>
        <rFont val="Calibri"/>
        <family val="2"/>
        <scheme val="minor"/>
      </rPr>
      <t xml:space="preserve"> </t>
    </r>
    <r>
      <rPr>
        <sz val="11"/>
        <color theme="3"/>
        <rFont val="Calibri (Body)_x0000_"/>
      </rPr>
      <t>prizidek</t>
    </r>
  </si>
  <si>
    <t>komunikacije telovadnice in naprave za gledalce</t>
  </si>
  <si>
    <t>U3.13-27</t>
  </si>
  <si>
    <t>vnese se skupno kvadraturo kabinetov, velikosti ca. 24 m2</t>
  </si>
  <si>
    <t>vnese se skupno kvadraturo kabinetov, velikosti 10 m2</t>
  </si>
  <si>
    <t>v celice N64-67 se vnese nove kvadrature knjižničnih prostorov</t>
  </si>
  <si>
    <t>vnese se skupna kvadratura zaklonišča - bivalni prostori</t>
  </si>
  <si>
    <t>vnese se skupna kvadratura zaklonišča - ostali prostori</t>
  </si>
  <si>
    <t xml:space="preserve">vnese se skupna kvadratura </t>
  </si>
  <si>
    <t>vnese se skupna kvadratura novih površin</t>
  </si>
  <si>
    <t>vnese se kvadratura dodatnih površin</t>
  </si>
  <si>
    <t>vnese se skupna kvadratura garderob</t>
  </si>
  <si>
    <t>razlaga</t>
  </si>
  <si>
    <t>v celice N81-84 in O81-84 se vnese  nove površine za sanitarije</t>
  </si>
  <si>
    <t>vnese se nove kvadrature gospodarskih prostorov</t>
  </si>
  <si>
    <t>vnese se skupno kvadraturo novih površin</t>
  </si>
  <si>
    <t>vnese se nove kvadrature kotlovnice</t>
  </si>
  <si>
    <t>učilnice 60 m2 nove</t>
  </si>
  <si>
    <t>večja učilnica 60 m2 obstoječe</t>
  </si>
  <si>
    <t>velika učilnica 80 m2 obstoječe</t>
  </si>
  <si>
    <t>učilnice 80 m2 nove</t>
  </si>
  <si>
    <t>B.8.4</t>
  </si>
  <si>
    <r>
      <t xml:space="preserve">III. GIMNAZIJA MB - SEZNAM PROSTOROV. </t>
    </r>
    <r>
      <rPr>
        <b/>
        <sz val="12"/>
        <color rgb="FFFF0000"/>
        <rFont val="Calibri"/>
        <family val="2"/>
        <charset val="238"/>
        <scheme val="minor"/>
      </rPr>
      <t xml:space="preserve">MANJKAJOČI PROSTORI SO NAVEDENI V MODRI BARVI TEKSTA IN CELICE OBARVANE Z ZELENO. V NEOBARVANIH CELICAH SO OPISI PROSTOROV V OBSTOJEČEM OBJEKTU. ČE NOV PROSTOR UMESTITE V OBSTOJEČ OBJEKT, SE TO VPIŠE V RUMENE STOLPCE K, L IN R. </t>
    </r>
  </si>
  <si>
    <t>v zelene celice N12-26 in O12-26 se vnese nove učilnice v kvadraturi 60 m2</t>
  </si>
  <si>
    <t>v zelene celice N28-31 in O28-31 se vnese nove učilnice v kvadraturi 80 m2</t>
  </si>
  <si>
    <t>vnese se skupno kvadraturo novih kabinetov, velikosti ca. 21 m2</t>
  </si>
  <si>
    <t>v celice N87-92 in O87-92 se vpisuje v primeru, da se prostor premesti v nov prizidek, hkrati se v celice K87-92 in L87-92 vpiše nova namebnost obstoječega prostora</t>
  </si>
  <si>
    <t>v celice N97-105 in O97-105 se vpisuje v primeru, da se prostor premesti v nov prizidek, hkrati se v celice K97-105 in L97-105 vpiše nova namebnost obstoječega prostora</t>
  </si>
  <si>
    <t>v celice N78 in O78 se vpisuje v primeru, da se prostor premesti v nov prizidek, hkrati se v celice K78 in L78 vpiše nova namebnost obstoječega prostora</t>
  </si>
  <si>
    <t>SKUPAJ NOVE UČILNICE IN LABORATORIJI (doseženo)</t>
  </si>
  <si>
    <t>SKUPAJ NOVI KABINETI (doseženo)</t>
  </si>
  <si>
    <t>SKUPAJ KABINETI (obstoječi in pričakovano)</t>
  </si>
  <si>
    <t>SKUPAJ UČILNICE (obstoječe in pričakovano)</t>
  </si>
  <si>
    <t>SKUPAJ VSE UČILNICE IN LABORATORIJI (obstoječe in pričakovano)</t>
  </si>
  <si>
    <t>SKUPAJ KNJIŽNICA (obstoječi in pričakovano)</t>
  </si>
  <si>
    <t>SKUPAJ NOVI PROSTORI KNJIŽNICA (doseženo)</t>
  </si>
  <si>
    <t>SKUPAJ B. OSTALI PROSTORI  (obstoječi in pričakovano)</t>
  </si>
  <si>
    <t>SKUPAJ B. NOVI OSTALI PROSTORI (doseženo)</t>
  </si>
  <si>
    <t>A+B+C NOVO SKUPAJ (doseženo)</t>
  </si>
  <si>
    <t>A+B+C  SKUPAJ (obstoječe in pričakovano)</t>
  </si>
  <si>
    <t>SKUPAJ A. PROSTORI ZA POUK (obstoječe in pričakovano)</t>
  </si>
  <si>
    <t>SKUPAJ A. NOVI PROSTORI ZA POUK (doseženo)</t>
  </si>
  <si>
    <t>SKUPAJ D.  PROSTORI ZA IZVAJANJE POUKA (obstoječi in pričakovano)</t>
  </si>
  <si>
    <t>SKUPAJ D.  NOVI PROSTORI ZA IZVAJANJE POUKA (doseženo)</t>
  </si>
  <si>
    <t>SKUPAJ F.  KOMUNIKACIJE (doseženo)</t>
  </si>
  <si>
    <t>SKUPAJ E.  SPREMLJAJOČI PROSTORI (obstoječe in pričakovano)</t>
  </si>
  <si>
    <t>SKUPAJ E.  SPREMLJAJOČI PROSTORI (doseženo novo)</t>
  </si>
  <si>
    <t>SKUPAJ (A+B+C+D+E+F)</t>
  </si>
  <si>
    <t>SKUPAJ NOVO (A+B+C+D+E+F)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</si>
</sst>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\ _€"/>
  </numFmts>
  <fonts count="3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57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i/>
      <sz val="11"/>
      <color theme="3"/>
      <name val="Calibri"/>
      <family val="2"/>
      <scheme val="minor"/>
    </font>
    <font>
      <sz val="8"/>
      <name val="Calibri"/>
      <family val="2"/>
      <charset val="238"/>
      <scheme val="minor"/>
    </font>
    <font>
      <sz val="8"/>
      <name val="Arial"/>
      <family val="2"/>
    </font>
    <font>
      <b/>
      <sz val="18"/>
      <color theme="4"/>
      <name val="Calibri (Body)_x0000_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color theme="4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3"/>
      <name val="Calibri"/>
      <family val="2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3"/>
      <name val="Calibri (Body)_x0000_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 (Body)"/>
      <charset val="238"/>
    </font>
    <font>
      <b/>
      <sz val="11"/>
      <color theme="4" tint="-0.249977111117893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6F0A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E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8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81">
    <xf numFmtId="0" fontId="0" fillId="0" borderId="0" xfId="0"/>
    <xf numFmtId="0" fontId="3" fillId="0" borderId="0" xfId="0" applyFont="1" applyAlignment="1">
      <alignment wrapText="1"/>
    </xf>
    <xf numFmtId="0" fontId="8" fillId="0" borderId="5" xfId="0" applyFont="1" applyBorder="1" applyAlignment="1">
      <alignment horizontal="center" wrapText="1"/>
    </xf>
    <xf numFmtId="49" fontId="0" fillId="2" borderId="2" xfId="0" applyNumberFormat="1" applyFill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164" fontId="7" fillId="3" borderId="11" xfId="0" applyNumberFormat="1" applyFont="1" applyFill="1" applyBorder="1"/>
    <xf numFmtId="164" fontId="7" fillId="3" borderId="3" xfId="0" applyNumberFormat="1" applyFont="1" applyFill="1" applyBorder="1"/>
    <xf numFmtId="164" fontId="12" fillId="0" borderId="5" xfId="0" applyNumberFormat="1" applyFont="1" applyBorder="1" applyAlignment="1">
      <alignment horizontal="right"/>
    </xf>
    <xf numFmtId="164" fontId="12" fillId="0" borderId="6" xfId="0" applyNumberFormat="1" applyFont="1" applyBorder="1" applyAlignment="1">
      <alignment horizontal="right"/>
    </xf>
    <xf numFmtId="164" fontId="7" fillId="0" borderId="0" xfId="0" applyNumberFormat="1" applyFont="1"/>
    <xf numFmtId="164" fontId="7" fillId="0" borderId="8" xfId="0" applyNumberFormat="1" applyFont="1" applyBorder="1"/>
    <xf numFmtId="0" fontId="1" fillId="2" borderId="11" xfId="0" applyFont="1" applyFill="1" applyBorder="1" applyAlignment="1">
      <alignment wrapText="1"/>
    </xf>
    <xf numFmtId="0" fontId="3" fillId="8" borderId="9" xfId="0" applyFont="1" applyFill="1" applyBorder="1" applyAlignment="1">
      <alignment horizontal="center"/>
    </xf>
    <xf numFmtId="0" fontId="3" fillId="8" borderId="1" xfId="0" applyFont="1" applyFill="1" applyBorder="1" applyAlignment="1">
      <alignment wrapText="1"/>
    </xf>
    <xf numFmtId="164" fontId="9" fillId="8" borderId="1" xfId="0" applyNumberFormat="1" applyFont="1" applyFill="1" applyBorder="1"/>
    <xf numFmtId="49" fontId="0" fillId="8" borderId="9" xfId="0" applyNumberFormat="1" applyFill="1" applyBorder="1" applyAlignment="1">
      <alignment horizontal="center"/>
    </xf>
    <xf numFmtId="0" fontId="4" fillId="8" borderId="1" xfId="0" applyFont="1" applyFill="1" applyBorder="1" applyAlignment="1">
      <alignment wrapText="1"/>
    </xf>
    <xf numFmtId="0" fontId="0" fillId="0" borderId="7" xfId="0" applyBorder="1"/>
    <xf numFmtId="0" fontId="7" fillId="0" borderId="7" xfId="0" applyFont="1" applyBorder="1"/>
    <xf numFmtId="0" fontId="9" fillId="3" borderId="2" xfId="0" applyFont="1" applyFill="1" applyBorder="1"/>
    <xf numFmtId="0" fontId="12" fillId="0" borderId="4" xfId="0" applyFont="1" applyBorder="1" applyAlignment="1">
      <alignment horizontal="right"/>
    </xf>
    <xf numFmtId="10" fontId="9" fillId="8" borderId="9" xfId="0" applyNumberFormat="1" applyFont="1" applyFill="1" applyBorder="1"/>
    <xf numFmtId="0" fontId="9" fillId="8" borderId="9" xfId="0" applyFont="1" applyFill="1" applyBorder="1"/>
    <xf numFmtId="0" fontId="14" fillId="0" borderId="0" xfId="0" applyFont="1"/>
    <xf numFmtId="0" fontId="2" fillId="0" borderId="12" xfId="0" applyFont="1" applyBorder="1"/>
    <xf numFmtId="0" fontId="14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4" fillId="4" borderId="0" xfId="0" applyFont="1" applyFill="1"/>
    <xf numFmtId="0" fontId="4" fillId="11" borderId="1" xfId="0" applyFont="1" applyFill="1" applyBorder="1" applyAlignment="1">
      <alignment horizontal="left"/>
    </xf>
    <xf numFmtId="165" fontId="7" fillId="0" borderId="12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2" fillId="0" borderId="11" xfId="0" applyFont="1" applyBorder="1" applyAlignment="1">
      <alignment wrapText="1"/>
    </xf>
    <xf numFmtId="0" fontId="7" fillId="0" borderId="7" xfId="0" applyFont="1" applyBorder="1" applyProtection="1">
      <protection locked="0"/>
    </xf>
    <xf numFmtId="164" fontId="7" fillId="0" borderId="0" xfId="0" applyNumberFormat="1" applyFont="1" applyProtection="1">
      <protection locked="0"/>
    </xf>
    <xf numFmtId="0" fontId="7" fillId="0" borderId="2" xfId="0" applyFont="1" applyBorder="1" applyProtection="1">
      <protection locked="0"/>
    </xf>
    <xf numFmtId="164" fontId="7" fillId="0" borderId="11" xfId="0" applyNumberFormat="1" applyFont="1" applyBorder="1" applyProtection="1">
      <protection locked="0"/>
    </xf>
    <xf numFmtId="164" fontId="9" fillId="8" borderId="10" xfId="0" applyNumberFormat="1" applyFont="1" applyFill="1" applyBorder="1"/>
    <xf numFmtId="164" fontId="3" fillId="8" borderId="10" xfId="0" applyNumberFormat="1" applyFont="1" applyFill="1" applyBorder="1"/>
    <xf numFmtId="164" fontId="7" fillId="0" borderId="3" xfId="0" applyNumberFormat="1" applyFont="1" applyBorder="1"/>
    <xf numFmtId="0" fontId="0" fillId="0" borderId="8" xfId="0" applyBorder="1" applyProtection="1">
      <protection locked="0"/>
    </xf>
    <xf numFmtId="0" fontId="4" fillId="0" borderId="12" xfId="0" applyFont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1" fillId="12" borderId="2" xfId="0" applyNumberFormat="1" applyFont="1" applyFill="1" applyBorder="1" applyAlignment="1">
      <alignment horizontal="center"/>
    </xf>
    <xf numFmtId="0" fontId="4" fillId="12" borderId="1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16" fillId="0" borderId="0" xfId="0" applyFont="1"/>
    <xf numFmtId="0" fontId="0" fillId="0" borderId="12" xfId="0" applyBorder="1"/>
    <xf numFmtId="0" fontId="0" fillId="0" borderId="0" xfId="0" applyAlignment="1">
      <alignment vertical="top"/>
    </xf>
    <xf numFmtId="0" fontId="1" fillId="0" borderId="0" xfId="0" applyFont="1"/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0" fontId="17" fillId="0" borderId="12" xfId="0" applyFont="1" applyBorder="1" applyAlignment="1">
      <alignment horizontal="center"/>
    </xf>
    <xf numFmtId="0" fontId="19" fillId="0" borderId="0" xfId="0" applyFont="1"/>
    <xf numFmtId="0" fontId="18" fillId="14" borderId="11" xfId="0" applyFont="1" applyFill="1" applyBorder="1" applyAlignment="1">
      <alignment horizontal="center"/>
    </xf>
    <xf numFmtId="0" fontId="18" fillId="14" borderId="1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2" fontId="9" fillId="0" borderId="12" xfId="0" applyNumberFormat="1" applyFont="1" applyBorder="1" applyAlignment="1" applyProtection="1">
      <alignment horizontal="center"/>
      <protection locked="0"/>
    </xf>
    <xf numFmtId="2" fontId="23" fillId="0" borderId="12" xfId="0" applyNumberFormat="1" applyFont="1" applyBorder="1" applyAlignment="1" applyProtection="1">
      <alignment horizontal="center"/>
      <protection locked="0"/>
    </xf>
    <xf numFmtId="2" fontId="7" fillId="0" borderId="12" xfId="0" applyNumberFormat="1" applyFont="1" applyBorder="1" applyAlignment="1" applyProtection="1">
      <alignment horizontal="center"/>
      <protection locked="0"/>
    </xf>
    <xf numFmtId="0" fontId="19" fillId="14" borderId="12" xfId="0" applyFont="1" applyFill="1" applyBorder="1"/>
    <xf numFmtId="2" fontId="9" fillId="0" borderId="12" xfId="0" applyNumberFormat="1" applyFont="1" applyBorder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0" fontId="3" fillId="9" borderId="11" xfId="0" applyFont="1" applyFill="1" applyBorder="1" applyAlignment="1">
      <alignment wrapText="1"/>
    </xf>
    <xf numFmtId="0" fontId="3" fillId="9" borderId="3" xfId="0" applyFont="1" applyFill="1" applyBorder="1" applyAlignment="1">
      <alignment wrapText="1"/>
    </xf>
    <xf numFmtId="2" fontId="9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8" fillId="7" borderId="12" xfId="0" applyFont="1" applyFill="1" applyBorder="1" applyAlignment="1">
      <alignment horizontal="center"/>
    </xf>
    <xf numFmtId="0" fontId="18" fillId="0" borderId="12" xfId="0" applyFont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  <xf numFmtId="0" fontId="18" fillId="0" borderId="3" xfId="0" applyFont="1" applyBorder="1" applyAlignment="1">
      <alignment horizontal="left"/>
    </xf>
    <xf numFmtId="0" fontId="4" fillId="7" borderId="11" xfId="0" applyFont="1" applyFill="1" applyBorder="1"/>
    <xf numFmtId="0" fontId="4" fillId="7" borderId="11" xfId="0" applyFont="1" applyFill="1" applyBorder="1" applyAlignment="1">
      <alignment horizontal="center"/>
    </xf>
    <xf numFmtId="165" fontId="9" fillId="7" borderId="3" xfId="0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18" fillId="4" borderId="12" xfId="0" applyFont="1" applyFill="1" applyBorder="1" applyAlignment="1">
      <alignment horizontal="center"/>
    </xf>
    <xf numFmtId="0" fontId="0" fillId="15" borderId="2" xfId="0" applyFill="1" applyBorder="1"/>
    <xf numFmtId="0" fontId="0" fillId="15" borderId="11" xfId="0" applyFill="1" applyBorder="1"/>
    <xf numFmtId="0" fontId="0" fillId="15" borderId="3" xfId="0" applyFill="1" applyBorder="1"/>
    <xf numFmtId="0" fontId="0" fillId="14" borderId="12" xfId="0" applyFill="1" applyBorder="1" applyAlignment="1">
      <alignment horizontal="center"/>
    </xf>
    <xf numFmtId="164" fontId="19" fillId="14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wrapText="1"/>
    </xf>
    <xf numFmtId="164" fontId="2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164" fontId="2" fillId="5" borderId="12" xfId="0" applyNumberFormat="1" applyFont="1" applyFill="1" applyBorder="1" applyAlignment="1">
      <alignment horizontal="center"/>
    </xf>
    <xf numFmtId="2" fontId="9" fillId="5" borderId="12" xfId="0" applyNumberFormat="1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2" xfId="0" applyBorder="1" applyAlignment="1">
      <alignment wrapText="1"/>
    </xf>
    <xf numFmtId="2" fontId="4" fillId="0" borderId="12" xfId="0" applyNumberFormat="1" applyFont="1" applyBorder="1" applyAlignment="1">
      <alignment horizontal="center"/>
    </xf>
    <xf numFmtId="2" fontId="14" fillId="0" borderId="0" xfId="0" applyNumberFormat="1" applyFont="1" applyAlignment="1">
      <alignment horizontal="center"/>
    </xf>
    <xf numFmtId="2" fontId="4" fillId="7" borderId="11" xfId="0" applyNumberFormat="1" applyFont="1" applyFill="1" applyBorder="1" applyAlignment="1">
      <alignment horizontal="center"/>
    </xf>
    <xf numFmtId="2" fontId="18" fillId="14" borderId="12" xfId="0" applyNumberFormat="1" applyFont="1" applyFill="1" applyBorder="1" applyAlignment="1">
      <alignment horizontal="center"/>
    </xf>
    <xf numFmtId="2" fontId="18" fillId="14" borderId="1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2" fontId="18" fillId="7" borderId="12" xfId="0" applyNumberFormat="1" applyFont="1" applyFill="1" applyBorder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2" fillId="4" borderId="12" xfId="0" applyNumberFormat="1" applyFont="1" applyFill="1" applyBorder="1" applyAlignment="1">
      <alignment horizontal="center"/>
    </xf>
    <xf numFmtId="2" fontId="4" fillId="11" borderId="1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/>
    </xf>
    <xf numFmtId="2" fontId="0" fillId="14" borderId="12" xfId="0" applyNumberFormat="1" applyFill="1" applyBorder="1" applyAlignment="1">
      <alignment horizontal="center"/>
    </xf>
    <xf numFmtId="2" fontId="2" fillId="6" borderId="12" xfId="0" applyNumberFormat="1" applyFont="1" applyFill="1" applyBorder="1" applyAlignment="1">
      <alignment horizontal="center"/>
    </xf>
    <xf numFmtId="2" fontId="2" fillId="5" borderId="12" xfId="0" applyNumberFormat="1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9" borderId="11" xfId="0" applyNumberFormat="1" applyFont="1" applyFill="1" applyBorder="1" applyAlignment="1">
      <alignment wrapText="1"/>
    </xf>
    <xf numFmtId="2" fontId="0" fillId="15" borderId="11" xfId="0" applyNumberFormat="1" applyFill="1" applyBorder="1"/>
    <xf numFmtId="2" fontId="17" fillId="0" borderId="12" xfId="0" applyNumberFormat="1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/>
    </xf>
    <xf numFmtId="0" fontId="6" fillId="14" borderId="2" xfId="0" applyFont="1" applyFill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6" fillId="5" borderId="2" xfId="0" applyNumberFormat="1" applyFon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/>
    </xf>
    <xf numFmtId="0" fontId="2" fillId="0" borderId="14" xfId="0" applyFont="1" applyBorder="1"/>
    <xf numFmtId="0" fontId="2" fillId="14" borderId="2" xfId="0" applyFont="1" applyFill="1" applyBorder="1" applyAlignment="1">
      <alignment horizontal="center" vertical="center"/>
    </xf>
    <xf numFmtId="0" fontId="4" fillId="14" borderId="11" xfId="0" applyFont="1" applyFill="1" applyBorder="1"/>
    <xf numFmtId="0" fontId="2" fillId="14" borderId="11" xfId="0" applyFont="1" applyFill="1" applyBorder="1" applyAlignment="1">
      <alignment horizontal="center"/>
    </xf>
    <xf numFmtId="2" fontId="2" fillId="14" borderId="11" xfId="0" applyNumberFormat="1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/>
    </xf>
    <xf numFmtId="2" fontId="19" fillId="14" borderId="12" xfId="0" applyNumberFormat="1" applyFont="1" applyFill="1" applyBorder="1" applyAlignment="1">
      <alignment horizontal="center"/>
    </xf>
    <xf numFmtId="2" fontId="18" fillId="6" borderId="12" xfId="0" applyNumberFormat="1" applyFont="1" applyFill="1" applyBorder="1" applyAlignment="1">
      <alignment horizontal="center"/>
    </xf>
    <xf numFmtId="2" fontId="3" fillId="9" borderId="11" xfId="0" applyNumberFormat="1" applyFont="1" applyFill="1" applyBorder="1" applyAlignment="1">
      <alignment horizontal="center" wrapText="1"/>
    </xf>
    <xf numFmtId="2" fontId="19" fillId="6" borderId="12" xfId="0" applyNumberFormat="1" applyFont="1" applyFill="1" applyBorder="1" applyAlignment="1">
      <alignment horizontal="center"/>
    </xf>
    <xf numFmtId="2" fontId="19" fillId="15" borderId="11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1" fontId="9" fillId="7" borderId="2" xfId="0" applyNumberFormat="1" applyFont="1" applyFill="1" applyBorder="1" applyAlignment="1">
      <alignment horizontal="center"/>
    </xf>
    <xf numFmtId="1" fontId="7" fillId="0" borderId="12" xfId="0" applyNumberFormat="1" applyFont="1" applyBorder="1" applyAlignment="1" applyProtection="1">
      <alignment horizontal="center"/>
      <protection locked="0"/>
    </xf>
    <xf numFmtId="1" fontId="9" fillId="0" borderId="12" xfId="0" applyNumberFormat="1" applyFont="1" applyBorder="1" applyAlignment="1" applyProtection="1">
      <alignment horizontal="center"/>
      <protection locked="0"/>
    </xf>
    <xf numFmtId="1" fontId="0" fillId="0" borderId="0" xfId="0" applyNumberFormat="1"/>
    <xf numFmtId="1" fontId="9" fillId="11" borderId="9" xfId="0" applyNumberFormat="1" applyFont="1" applyFill="1" applyBorder="1" applyAlignment="1">
      <alignment horizontal="center"/>
    </xf>
    <xf numFmtId="1" fontId="9" fillId="0" borderId="12" xfId="0" applyNumberFormat="1" applyFont="1" applyBorder="1" applyAlignment="1">
      <alignment horizontal="center"/>
    </xf>
    <xf numFmtId="1" fontId="14" fillId="0" borderId="0" xfId="0" applyNumberFormat="1" applyFont="1"/>
    <xf numFmtId="1" fontId="9" fillId="5" borderId="12" xfId="0" applyNumberFormat="1" applyFont="1" applyFill="1" applyBorder="1" applyAlignment="1">
      <alignment horizontal="center"/>
    </xf>
    <xf numFmtId="0" fontId="2" fillId="10" borderId="13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 wrapText="1"/>
    </xf>
    <xf numFmtId="2" fontId="2" fillId="10" borderId="13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left"/>
    </xf>
    <xf numFmtId="2" fontId="9" fillId="7" borderId="11" xfId="0" applyNumberFormat="1" applyFont="1" applyFill="1" applyBorder="1"/>
    <xf numFmtId="2" fontId="0" fillId="0" borderId="0" xfId="0" applyNumberFormat="1"/>
    <xf numFmtId="2" fontId="9" fillId="11" borderId="1" xfId="0" applyNumberFormat="1" applyFont="1" applyFill="1" applyBorder="1" applyAlignment="1">
      <alignment horizontal="center"/>
    </xf>
    <xf numFmtId="2" fontId="14" fillId="0" borderId="0" xfId="0" applyNumberFormat="1" applyFont="1"/>
    <xf numFmtId="2" fontId="0" fillId="5" borderId="12" xfId="0" applyNumberFormat="1" applyFill="1" applyBorder="1"/>
    <xf numFmtId="2" fontId="9" fillId="7" borderId="11" xfId="0" applyNumberFormat="1" applyFont="1" applyFill="1" applyBorder="1" applyAlignment="1">
      <alignment horizontal="center"/>
    </xf>
    <xf numFmtId="2" fontId="23" fillId="0" borderId="12" xfId="0" applyNumberFormat="1" applyFont="1" applyBorder="1" applyProtection="1">
      <protection locked="0"/>
    </xf>
    <xf numFmtId="0" fontId="9" fillId="0" borderId="12" xfId="0" applyFont="1" applyBorder="1" applyAlignment="1">
      <alignment horizontal="center"/>
    </xf>
    <xf numFmtId="0" fontId="18" fillId="16" borderId="12" xfId="0" applyFont="1" applyFill="1" applyBorder="1" applyAlignment="1">
      <alignment horizontal="center"/>
    </xf>
    <xf numFmtId="2" fontId="18" fillId="16" borderId="12" xfId="0" applyNumberFormat="1" applyFont="1" applyFill="1" applyBorder="1" applyAlignment="1">
      <alignment horizontal="center"/>
    </xf>
    <xf numFmtId="1" fontId="9" fillId="16" borderId="12" xfId="0" applyNumberFormat="1" applyFont="1" applyFill="1" applyBorder="1" applyAlignment="1" applyProtection="1">
      <alignment horizontal="center"/>
      <protection locked="0"/>
    </xf>
    <xf numFmtId="2" fontId="23" fillId="16" borderId="12" xfId="0" applyNumberFormat="1" applyFont="1" applyFill="1" applyBorder="1" applyProtection="1">
      <protection locked="0"/>
    </xf>
    <xf numFmtId="2" fontId="9" fillId="16" borderId="12" xfId="0" applyNumberFormat="1" applyFont="1" applyFill="1" applyBorder="1" applyAlignment="1">
      <alignment horizontal="center"/>
    </xf>
    <xf numFmtId="0" fontId="2" fillId="16" borderId="12" xfId="0" applyFont="1" applyFill="1" applyBorder="1" applyAlignment="1">
      <alignment horizontal="center"/>
    </xf>
    <xf numFmtId="0" fontId="23" fillId="16" borderId="12" xfId="0" applyFont="1" applyFill="1" applyBorder="1" applyAlignment="1">
      <alignment horizontal="center"/>
    </xf>
    <xf numFmtId="0" fontId="9" fillId="16" borderId="12" xfId="0" applyFont="1" applyFill="1" applyBorder="1" applyAlignment="1">
      <alignment horizontal="center"/>
    </xf>
    <xf numFmtId="1" fontId="7" fillId="16" borderId="12" xfId="0" applyNumberFormat="1" applyFont="1" applyFill="1" applyBorder="1" applyAlignment="1" applyProtection="1">
      <alignment horizontal="center"/>
      <protection locked="0"/>
    </xf>
    <xf numFmtId="2" fontId="23" fillId="16" borderId="12" xfId="0" applyNumberFormat="1" applyFont="1" applyFill="1" applyBorder="1" applyAlignment="1" applyProtection="1">
      <alignment horizontal="center"/>
      <protection locked="0"/>
    </xf>
    <xf numFmtId="2" fontId="7" fillId="16" borderId="12" xfId="0" applyNumberFormat="1" applyFont="1" applyFill="1" applyBorder="1" applyAlignment="1" applyProtection="1">
      <alignment horizontal="center"/>
      <protection locked="0"/>
    </xf>
    <xf numFmtId="0" fontId="9" fillId="16" borderId="12" xfId="0" applyFont="1" applyFill="1" applyBorder="1" applyAlignment="1">
      <alignment horizontal="center" vertical="center"/>
    </xf>
    <xf numFmtId="2" fontId="9" fillId="16" borderId="12" xfId="0" applyNumberFormat="1" applyFont="1" applyFill="1" applyBorder="1" applyAlignment="1" applyProtection="1">
      <alignment horizontal="center"/>
      <protection locked="0"/>
    </xf>
    <xf numFmtId="0" fontId="23" fillId="16" borderId="14" xfId="0" applyFont="1" applyFill="1" applyBorder="1" applyAlignment="1">
      <alignment horizontal="center"/>
    </xf>
    <xf numFmtId="2" fontId="23" fillId="16" borderId="14" xfId="0" applyNumberFormat="1" applyFont="1" applyFill="1" applyBorder="1" applyAlignment="1" applyProtection="1">
      <alignment horizontal="center"/>
      <protection locked="0"/>
    </xf>
    <xf numFmtId="0" fontId="0" fillId="16" borderId="0" xfId="0" applyFill="1" applyAlignment="1">
      <alignment horizontal="center"/>
    </xf>
    <xf numFmtId="165" fontId="18" fillId="0" borderId="12" xfId="0" applyNumberFormat="1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0" fontId="23" fillId="16" borderId="12" xfId="0" applyFont="1" applyFill="1" applyBorder="1" applyAlignment="1">
      <alignment horizontal="center" vertical="center"/>
    </xf>
    <xf numFmtId="0" fontId="23" fillId="16" borderId="12" xfId="0" applyFont="1" applyFill="1" applyBorder="1"/>
    <xf numFmtId="2" fontId="23" fillId="16" borderId="12" xfId="0" applyNumberFormat="1" applyFont="1" applyFill="1" applyBorder="1" applyAlignment="1">
      <alignment horizontal="center"/>
    </xf>
    <xf numFmtId="0" fontId="19" fillId="0" borderId="12" xfId="0" applyFont="1" applyBorder="1"/>
    <xf numFmtId="0" fontId="19" fillId="14" borderId="0" xfId="0" applyFont="1" applyFill="1" applyAlignment="1">
      <alignment horizontal="center"/>
    </xf>
    <xf numFmtId="1" fontId="9" fillId="16" borderId="12" xfId="0" applyNumberFormat="1" applyFont="1" applyFill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2" fontId="7" fillId="0" borderId="12" xfId="0" applyNumberFormat="1" applyFont="1" applyBorder="1" applyAlignment="1">
      <alignment horizontal="center"/>
    </xf>
    <xf numFmtId="0" fontId="3" fillId="16" borderId="11" xfId="0" applyFont="1" applyFill="1" applyBorder="1" applyAlignment="1">
      <alignment wrapText="1"/>
    </xf>
    <xf numFmtId="1" fontId="3" fillId="16" borderId="11" xfId="0" applyNumberFormat="1" applyFont="1" applyFill="1" applyBorder="1" applyAlignment="1">
      <alignment wrapText="1"/>
    </xf>
    <xf numFmtId="2" fontId="3" fillId="16" borderId="11" xfId="0" applyNumberFormat="1" applyFont="1" applyFill="1" applyBorder="1" applyAlignment="1">
      <alignment wrapText="1"/>
    </xf>
    <xf numFmtId="2" fontId="24" fillId="16" borderId="11" xfId="0" applyNumberFormat="1" applyFont="1" applyFill="1" applyBorder="1" applyAlignment="1">
      <alignment horizontal="center" wrapText="1"/>
    </xf>
    <xf numFmtId="0" fontId="3" fillId="16" borderId="3" xfId="0" applyFont="1" applyFill="1" applyBorder="1" applyAlignment="1">
      <alignment wrapText="1"/>
    </xf>
    <xf numFmtId="0" fontId="0" fillId="16" borderId="11" xfId="0" applyFill="1" applyBorder="1"/>
    <xf numFmtId="1" fontId="0" fillId="16" borderId="11" xfId="0" applyNumberFormat="1" applyFill="1" applyBorder="1"/>
    <xf numFmtId="2" fontId="0" fillId="16" borderId="11" xfId="0" applyNumberFormat="1" applyFill="1" applyBorder="1"/>
    <xf numFmtId="2" fontId="9" fillId="16" borderId="11" xfId="0" applyNumberFormat="1" applyFont="1" applyFill="1" applyBorder="1" applyAlignment="1">
      <alignment horizontal="center"/>
    </xf>
    <xf numFmtId="0" fontId="0" fillId="16" borderId="3" xfId="0" applyFill="1" applyBorder="1"/>
    <xf numFmtId="2" fontId="0" fillId="16" borderId="0" xfId="0" applyNumberFormat="1" applyFill="1" applyAlignment="1">
      <alignment horizontal="center"/>
    </xf>
    <xf numFmtId="2" fontId="7" fillId="16" borderId="12" xfId="0" applyNumberFormat="1" applyFont="1" applyFill="1" applyBorder="1" applyAlignment="1">
      <alignment horizontal="center"/>
    </xf>
    <xf numFmtId="0" fontId="18" fillId="0" borderId="12" xfId="0" applyFont="1" applyBorder="1" applyAlignment="1">
      <alignment horizontal="left"/>
    </xf>
    <xf numFmtId="165" fontId="9" fillId="0" borderId="1" xfId="0" applyNumberFormat="1" applyFont="1" applyBorder="1" applyAlignment="1">
      <alignment horizontal="center"/>
    </xf>
    <xf numFmtId="0" fontId="3" fillId="14" borderId="2" xfId="0" applyFont="1" applyFill="1" applyBorder="1" applyAlignment="1">
      <alignment wrapText="1"/>
    </xf>
    <xf numFmtId="0" fontId="3" fillId="14" borderId="11" xfId="0" applyFont="1" applyFill="1" applyBorder="1" applyAlignment="1">
      <alignment wrapText="1"/>
    </xf>
    <xf numFmtId="164" fontId="2" fillId="16" borderId="12" xfId="0" applyNumberFormat="1" applyFont="1" applyFill="1" applyBorder="1" applyAlignment="1">
      <alignment horizontal="center"/>
    </xf>
    <xf numFmtId="2" fontId="0" fillId="16" borderId="12" xfId="0" applyNumberFormat="1" applyFill="1" applyBorder="1"/>
    <xf numFmtId="0" fontId="0" fillId="16" borderId="12" xfId="0" applyFill="1" applyBorder="1" applyAlignment="1">
      <alignment horizontal="center"/>
    </xf>
    <xf numFmtId="1" fontId="7" fillId="16" borderId="12" xfId="0" applyNumberFormat="1" applyFont="1" applyFill="1" applyBorder="1" applyAlignment="1">
      <alignment horizontal="center"/>
    </xf>
    <xf numFmtId="164" fontId="9" fillId="16" borderId="12" xfId="0" applyNumberFormat="1" applyFont="1" applyFill="1" applyBorder="1" applyAlignment="1">
      <alignment horizontal="center"/>
    </xf>
    <xf numFmtId="49" fontId="9" fillId="16" borderId="12" xfId="0" applyNumberFormat="1" applyFont="1" applyFill="1" applyBorder="1" applyAlignment="1">
      <alignment horizontal="center" vertical="center"/>
    </xf>
    <xf numFmtId="1" fontId="9" fillId="16" borderId="11" xfId="0" applyNumberFormat="1" applyFont="1" applyFill="1" applyBorder="1" applyAlignment="1">
      <alignment horizontal="center"/>
    </xf>
    <xf numFmtId="2" fontId="23" fillId="16" borderId="11" xfId="0" applyNumberFormat="1" applyFon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2" xfId="0" applyFont="1" applyBorder="1" applyAlignment="1">
      <alignment wrapText="1"/>
    </xf>
    <xf numFmtId="2" fontId="0" fillId="0" borderId="12" xfId="0" applyNumberFormat="1" applyBorder="1"/>
    <xf numFmtId="0" fontId="7" fillId="16" borderId="13" xfId="0" applyFont="1" applyFill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/>
    </xf>
    <xf numFmtId="2" fontId="2" fillId="16" borderId="12" xfId="0" applyNumberFormat="1" applyFont="1" applyFill="1" applyBorder="1" applyAlignment="1">
      <alignment horizontal="center"/>
    </xf>
    <xf numFmtId="0" fontId="0" fillId="16" borderId="0" xfId="0" applyFill="1"/>
    <xf numFmtId="0" fontId="7" fillId="16" borderId="12" xfId="0" applyFont="1" applyFill="1" applyBorder="1" applyAlignment="1">
      <alignment horizontal="center" vertical="center"/>
    </xf>
    <xf numFmtId="0" fontId="7" fillId="16" borderId="12" xfId="0" applyFont="1" applyFill="1" applyBorder="1"/>
    <xf numFmtId="0" fontId="21" fillId="16" borderId="2" xfId="0" applyFont="1" applyFill="1" applyBorder="1" applyAlignment="1">
      <alignment horizontal="center" vertical="center"/>
    </xf>
    <xf numFmtId="0" fontId="21" fillId="16" borderId="12" xfId="0" applyFont="1" applyFill="1" applyBorder="1" applyAlignment="1">
      <alignment vertical="top" wrapText="1"/>
    </xf>
    <xf numFmtId="49" fontId="7" fillId="16" borderId="12" xfId="0" applyNumberFormat="1" applyFont="1" applyFill="1" applyBorder="1" applyAlignment="1">
      <alignment horizontal="center" vertical="center"/>
    </xf>
    <xf numFmtId="0" fontId="7" fillId="16" borderId="12" xfId="0" applyFont="1" applyFill="1" applyBorder="1" applyAlignment="1">
      <alignment wrapText="1"/>
    </xf>
    <xf numFmtId="49" fontId="7" fillId="16" borderId="2" xfId="0" applyNumberFormat="1" applyFont="1" applyFill="1" applyBorder="1" applyAlignment="1">
      <alignment horizontal="center" vertical="center"/>
    </xf>
    <xf numFmtId="0" fontId="0" fillId="16" borderId="2" xfId="0" applyFill="1" applyBorder="1" applyAlignment="1">
      <alignment horizontal="center"/>
    </xf>
    <xf numFmtId="0" fontId="0" fillId="16" borderId="11" xfId="0" applyFill="1" applyBorder="1" applyAlignment="1">
      <alignment horizontal="center"/>
    </xf>
    <xf numFmtId="0" fontId="18" fillId="0" borderId="1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0" fillId="0" borderId="11" xfId="0" applyBorder="1"/>
    <xf numFmtId="0" fontId="27" fillId="0" borderId="11" xfId="0" applyFont="1" applyBorder="1"/>
    <xf numFmtId="0" fontId="0" fillId="0" borderId="8" xfId="0" applyBorder="1"/>
    <xf numFmtId="0" fontId="7" fillId="10" borderId="12" xfId="0" applyFont="1" applyFill="1" applyBorder="1" applyAlignment="1">
      <alignment horizontal="center" vertical="center" wrapText="1"/>
    </xf>
    <xf numFmtId="0" fontId="26" fillId="10" borderId="11" xfId="0" applyFont="1" applyFill="1" applyBorder="1" applyAlignment="1">
      <alignment vertical="center" wrapText="1"/>
    </xf>
    <xf numFmtId="0" fontId="27" fillId="0" borderId="12" xfId="0" applyFont="1" applyBorder="1"/>
    <xf numFmtId="0" fontId="27" fillId="0" borderId="11" xfId="0" applyFont="1" applyBorder="1" applyAlignment="1">
      <alignment vertical="top"/>
    </xf>
    <xf numFmtId="0" fontId="27" fillId="0" borderId="12" xfId="0" applyFont="1" applyBorder="1" applyAlignment="1">
      <alignment vertical="top"/>
    </xf>
    <xf numFmtId="1" fontId="23" fillId="0" borderId="12" xfId="0" applyNumberFormat="1" applyFont="1" applyBorder="1" applyAlignment="1" applyProtection="1">
      <alignment horizontal="center"/>
      <protection locked="0"/>
    </xf>
    <xf numFmtId="0" fontId="7" fillId="17" borderId="13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/>
    </xf>
    <xf numFmtId="0" fontId="17" fillId="10" borderId="12" xfId="0" applyFont="1" applyFill="1" applyBorder="1" applyAlignment="1">
      <alignment horizontal="center"/>
    </xf>
    <xf numFmtId="0" fontId="0" fillId="10" borderId="0" xfId="0" applyFill="1"/>
    <xf numFmtId="1" fontId="9" fillId="0" borderId="2" xfId="0" applyNumberFormat="1" applyFont="1" applyBorder="1" applyAlignment="1" applyProtection="1">
      <alignment horizontal="center"/>
      <protection locked="0"/>
    </xf>
    <xf numFmtId="0" fontId="2" fillId="13" borderId="12" xfId="0" applyFont="1" applyFill="1" applyBorder="1" applyAlignment="1">
      <alignment horizontal="center" vertical="center"/>
    </xf>
    <xf numFmtId="0" fontId="17" fillId="13" borderId="12" xfId="0" applyFont="1" applyFill="1" applyBorder="1"/>
    <xf numFmtId="0" fontId="2" fillId="13" borderId="12" xfId="0" applyFont="1" applyFill="1" applyBorder="1" applyAlignment="1">
      <alignment horizontal="center"/>
    </xf>
    <xf numFmtId="2" fontId="4" fillId="13" borderId="12" xfId="0" applyNumberFormat="1" applyFont="1" applyFill="1" applyBorder="1" applyAlignment="1">
      <alignment horizontal="center"/>
    </xf>
    <xf numFmtId="2" fontId="17" fillId="13" borderId="12" xfId="0" applyNumberFormat="1" applyFont="1" applyFill="1" applyBorder="1" applyAlignment="1">
      <alignment horizontal="center"/>
    </xf>
    <xf numFmtId="0" fontId="17" fillId="13" borderId="12" xfId="0" applyFont="1" applyFill="1" applyBorder="1" applyAlignment="1">
      <alignment horizontal="center"/>
    </xf>
    <xf numFmtId="0" fontId="23" fillId="13" borderId="12" xfId="0" applyFont="1" applyFill="1" applyBorder="1" applyAlignment="1">
      <alignment horizontal="center"/>
    </xf>
    <xf numFmtId="0" fontId="4" fillId="13" borderId="12" xfId="0" applyFont="1" applyFill="1" applyBorder="1" applyAlignment="1">
      <alignment horizontal="center"/>
    </xf>
    <xf numFmtId="0" fontId="24" fillId="13" borderId="12" xfId="0" applyFont="1" applyFill="1" applyBorder="1" applyAlignment="1">
      <alignment horizontal="center"/>
    </xf>
    <xf numFmtId="1" fontId="9" fillId="13" borderId="12" xfId="0" applyNumberFormat="1" applyFont="1" applyFill="1" applyBorder="1" applyProtection="1">
      <protection locked="0"/>
    </xf>
    <xf numFmtId="2" fontId="9" fillId="13" borderId="12" xfId="0" applyNumberFormat="1" applyFont="1" applyFill="1" applyBorder="1" applyAlignment="1" applyProtection="1">
      <alignment horizontal="center"/>
      <protection locked="0"/>
    </xf>
    <xf numFmtId="165" fontId="7" fillId="13" borderId="12" xfId="0" applyNumberFormat="1" applyFont="1" applyFill="1" applyBorder="1" applyAlignment="1">
      <alignment horizontal="center"/>
    </xf>
    <xf numFmtId="2" fontId="23" fillId="13" borderId="12" xfId="0" applyNumberFormat="1" applyFont="1" applyFill="1" applyBorder="1" applyAlignment="1">
      <alignment horizontal="center"/>
    </xf>
    <xf numFmtId="0" fontId="9" fillId="13" borderId="12" xfId="0" applyFont="1" applyFill="1" applyBorder="1" applyAlignment="1" applyProtection="1">
      <alignment horizontal="center"/>
      <protection locked="0"/>
    </xf>
    <xf numFmtId="0" fontId="2" fillId="13" borderId="12" xfId="0" applyFont="1" applyFill="1" applyBorder="1"/>
    <xf numFmtId="2" fontId="2" fillId="13" borderId="12" xfId="0" applyNumberFormat="1" applyFont="1" applyFill="1" applyBorder="1" applyAlignment="1">
      <alignment horizontal="center"/>
    </xf>
    <xf numFmtId="1" fontId="7" fillId="13" borderId="12" xfId="0" applyNumberFormat="1" applyFont="1" applyFill="1" applyBorder="1" applyAlignment="1" applyProtection="1">
      <alignment horizontal="center"/>
      <protection locked="0"/>
    </xf>
    <xf numFmtId="2" fontId="23" fillId="13" borderId="12" xfId="0" applyNumberFormat="1" applyFont="1" applyFill="1" applyBorder="1" applyAlignment="1" applyProtection="1">
      <alignment horizontal="center"/>
      <protection locked="0"/>
    </xf>
    <xf numFmtId="2" fontId="7" fillId="13" borderId="12" xfId="0" applyNumberFormat="1" applyFont="1" applyFill="1" applyBorder="1" applyAlignment="1" applyProtection="1">
      <alignment horizontal="center"/>
      <protection locked="0"/>
    </xf>
    <xf numFmtId="165" fontId="7" fillId="16" borderId="12" xfId="0" applyNumberFormat="1" applyFont="1" applyFill="1" applyBorder="1" applyAlignment="1">
      <alignment horizontal="center"/>
    </xf>
    <xf numFmtId="0" fontId="18" fillId="0" borderId="11" xfId="0" applyFont="1" applyBorder="1" applyAlignment="1">
      <alignment horizontal="center"/>
    </xf>
    <xf numFmtId="2" fontId="18" fillId="0" borderId="12" xfId="0" applyNumberFormat="1" applyFont="1" applyBorder="1" applyAlignment="1" applyProtection="1">
      <alignment horizontal="center"/>
      <protection locked="0"/>
    </xf>
    <xf numFmtId="2" fontId="9" fillId="0" borderId="11" xfId="0" applyNumberFormat="1" applyFont="1" applyBorder="1" applyAlignment="1" applyProtection="1">
      <alignment horizontal="center"/>
      <protection locked="0"/>
    </xf>
    <xf numFmtId="0" fontId="7" fillId="0" borderId="12" xfId="0" applyFont="1" applyBorder="1" applyAlignment="1">
      <alignment horizontal="center"/>
    </xf>
    <xf numFmtId="0" fontId="7" fillId="0" borderId="0" xfId="0" applyFont="1" applyAlignment="1">
      <alignment horizontal="center"/>
    </xf>
    <xf numFmtId="2" fontId="23" fillId="0" borderId="12" xfId="0" applyNumberFormat="1" applyFont="1" applyBorder="1" applyAlignment="1">
      <alignment horizontal="center"/>
    </xf>
    <xf numFmtId="1" fontId="9" fillId="13" borderId="2" xfId="0" applyNumberFormat="1" applyFont="1" applyFill="1" applyBorder="1" applyAlignment="1" applyProtection="1">
      <alignment horizontal="left"/>
      <protection locked="0"/>
    </xf>
    <xf numFmtId="0" fontId="21" fillId="0" borderId="12" xfId="0" applyFont="1" applyBorder="1" applyAlignment="1">
      <alignment horizontal="center"/>
    </xf>
    <xf numFmtId="2" fontId="21" fillId="0" borderId="12" xfId="0" applyNumberFormat="1" applyFont="1" applyBorder="1" applyAlignment="1">
      <alignment horizontal="center"/>
    </xf>
    <xf numFmtId="164" fontId="16" fillId="0" borderId="12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4" fillId="18" borderId="12" xfId="0" applyFont="1" applyFill="1" applyBorder="1" applyAlignment="1">
      <alignment horizontal="center"/>
    </xf>
    <xf numFmtId="0" fontId="17" fillId="18" borderId="12" xfId="0" applyFont="1" applyFill="1" applyBorder="1" applyAlignment="1">
      <alignment horizontal="center"/>
    </xf>
    <xf numFmtId="0" fontId="2" fillId="18" borderId="12" xfId="0" applyFont="1" applyFill="1" applyBorder="1" applyAlignment="1">
      <alignment horizontal="center"/>
    </xf>
    <xf numFmtId="0" fontId="17" fillId="18" borderId="14" xfId="0" applyFont="1" applyFill="1" applyBorder="1" applyAlignment="1">
      <alignment horizontal="center"/>
    </xf>
    <xf numFmtId="2" fontId="2" fillId="18" borderId="13" xfId="0" applyNumberFormat="1" applyFont="1" applyFill="1" applyBorder="1" applyAlignment="1">
      <alignment horizontal="center"/>
    </xf>
    <xf numFmtId="164" fontId="2" fillId="18" borderId="12" xfId="0" applyNumberFormat="1" applyFont="1" applyFill="1" applyBorder="1" applyAlignment="1">
      <alignment horizontal="center"/>
    </xf>
    <xf numFmtId="0" fontId="30" fillId="0" borderId="11" xfId="0" applyFont="1" applyBorder="1"/>
    <xf numFmtId="0" fontId="31" fillId="0" borderId="11" xfId="0" applyFont="1" applyBorder="1"/>
    <xf numFmtId="0" fontId="32" fillId="0" borderId="11" xfId="0" applyFont="1" applyBorder="1"/>
    <xf numFmtId="2" fontId="19" fillId="16" borderId="12" xfId="0" applyNumberFormat="1" applyFont="1" applyFill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166" fontId="1" fillId="0" borderId="12" xfId="0" applyNumberFormat="1" applyFont="1" applyBorder="1" applyAlignment="1">
      <alignment horizontal="center"/>
    </xf>
    <xf numFmtId="2" fontId="22" fillId="0" borderId="2" xfId="0" applyNumberFormat="1" applyFont="1" applyBorder="1" applyAlignment="1">
      <alignment horizontal="center"/>
    </xf>
    <xf numFmtId="2" fontId="22" fillId="0" borderId="15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19" fillId="14" borderId="2" xfId="0" applyNumberFormat="1" applyFont="1" applyFill="1" applyBorder="1" applyAlignment="1">
      <alignment horizontal="center"/>
    </xf>
    <xf numFmtId="2" fontId="19" fillId="14" borderId="3" xfId="0" applyNumberFormat="1" applyFont="1" applyFill="1" applyBorder="1" applyAlignment="1">
      <alignment horizontal="center"/>
    </xf>
    <xf numFmtId="0" fontId="19" fillId="14" borderId="2" xfId="0" applyFont="1" applyFill="1" applyBorder="1" applyAlignment="1">
      <alignment horizontal="center"/>
    </xf>
    <xf numFmtId="0" fontId="19" fillId="14" borderId="11" xfId="0" applyFont="1" applyFill="1" applyBorder="1" applyAlignment="1">
      <alignment horizontal="center"/>
    </xf>
    <xf numFmtId="0" fontId="19" fillId="14" borderId="3" xfId="0" applyFont="1" applyFill="1" applyBorder="1" applyAlignment="1">
      <alignment horizontal="center"/>
    </xf>
    <xf numFmtId="0" fontId="20" fillId="13" borderId="0" xfId="0" applyFont="1" applyFill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6" fillId="0" borderId="11" xfId="0" applyFont="1" applyBorder="1" applyAlignment="1">
      <alignment horizontal="center" vertical="top"/>
    </xf>
    <xf numFmtId="0" fontId="16" fillId="0" borderId="3" xfId="0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18" fillId="14" borderId="2" xfId="0" applyFont="1" applyFill="1" applyBorder="1" applyAlignment="1">
      <alignment horizontal="left" wrapText="1"/>
    </xf>
    <xf numFmtId="0" fontId="18" fillId="14" borderId="3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18" fillId="14" borderId="2" xfId="0" applyFont="1" applyFill="1" applyBorder="1" applyAlignment="1">
      <alignment horizontal="left"/>
    </xf>
    <xf numFmtId="0" fontId="18" fillId="14" borderId="3" xfId="0" applyFont="1" applyFill="1" applyBorder="1" applyAlignment="1">
      <alignment horizontal="left"/>
    </xf>
    <xf numFmtId="0" fontId="18" fillId="4" borderId="2" xfId="0" applyFont="1" applyFill="1" applyBorder="1" applyAlignment="1">
      <alignment horizontal="left" wrapText="1"/>
    </xf>
    <xf numFmtId="0" fontId="18" fillId="4" borderId="3" xfId="0" applyFont="1" applyFill="1" applyBorder="1" applyAlignment="1">
      <alignment horizontal="left" wrapText="1"/>
    </xf>
    <xf numFmtId="0" fontId="18" fillId="16" borderId="11" xfId="0" applyFont="1" applyFill="1" applyBorder="1" applyAlignment="1">
      <alignment horizontal="left"/>
    </xf>
    <xf numFmtId="0" fontId="18" fillId="16" borderId="3" xfId="0" applyFont="1" applyFill="1" applyBorder="1" applyAlignment="1">
      <alignment horizontal="left"/>
    </xf>
    <xf numFmtId="0" fontId="18" fillId="16" borderId="2" xfId="0" applyFont="1" applyFill="1" applyBorder="1" applyAlignment="1">
      <alignment horizontal="left"/>
    </xf>
    <xf numFmtId="0" fontId="1" fillId="12" borderId="2" xfId="0" applyFont="1" applyFill="1" applyBorder="1" applyAlignment="1">
      <alignment horizontal="left" wrapText="1"/>
    </xf>
    <xf numFmtId="0" fontId="1" fillId="12" borderId="11" xfId="0" applyFont="1" applyFill="1" applyBorder="1" applyAlignment="1">
      <alignment horizontal="left" wrapText="1"/>
    </xf>
    <xf numFmtId="0" fontId="1" fillId="12" borderId="3" xfId="0" applyFont="1" applyFill="1" applyBorder="1" applyAlignment="1">
      <alignment horizontal="left" wrapText="1"/>
    </xf>
    <xf numFmtId="0" fontId="34" fillId="16" borderId="11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16" borderId="2" xfId="0" applyFont="1" applyFill="1" applyBorder="1" applyAlignment="1">
      <alignment horizontal="center"/>
    </xf>
    <xf numFmtId="0" fontId="4" fillId="16" borderId="11" xfId="0" applyFont="1" applyFill="1" applyBorder="1" applyAlignment="1">
      <alignment horizontal="center"/>
    </xf>
    <xf numFmtId="0" fontId="4" fillId="16" borderId="3" xfId="0" applyFont="1" applyFill="1" applyBorder="1" applyAlignment="1">
      <alignment horizontal="center"/>
    </xf>
    <xf numFmtId="0" fontId="9" fillId="16" borderId="2" xfId="0" applyFont="1" applyFill="1" applyBorder="1" applyAlignment="1">
      <alignment horizontal="left" wrapText="1"/>
    </xf>
    <xf numFmtId="0" fontId="9" fillId="16" borderId="3" xfId="0" applyFont="1" applyFill="1" applyBorder="1" applyAlignment="1">
      <alignment horizontal="left" wrapText="1"/>
    </xf>
    <xf numFmtId="0" fontId="28" fillId="0" borderId="2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left" vertical="top" wrapText="1"/>
    </xf>
    <xf numFmtId="0" fontId="18" fillId="7" borderId="2" xfId="0" applyFont="1" applyFill="1" applyBorder="1" applyAlignment="1">
      <alignment horizontal="left" wrapText="1"/>
    </xf>
    <xf numFmtId="0" fontId="18" fillId="7" borderId="3" xfId="0" applyFont="1" applyFill="1" applyBorder="1" applyAlignment="1">
      <alignment horizontal="left" wrapText="1"/>
    </xf>
    <xf numFmtId="0" fontId="33" fillId="0" borderId="4" xfId="0" applyFont="1" applyBorder="1" applyAlignment="1">
      <alignment vertical="center" wrapText="1"/>
    </xf>
    <xf numFmtId="0" fontId="33" fillId="0" borderId="7" xfId="0" applyFont="1" applyBorder="1" applyAlignment="1">
      <alignment vertical="center" wrapText="1"/>
    </xf>
    <xf numFmtId="0" fontId="33" fillId="0" borderId="9" xfId="0" applyFont="1" applyBorder="1" applyAlignment="1">
      <alignment vertical="center" wrapText="1"/>
    </xf>
    <xf numFmtId="0" fontId="18" fillId="6" borderId="2" xfId="0" applyFont="1" applyFill="1" applyBorder="1" applyAlignment="1">
      <alignment horizontal="left" wrapText="1"/>
    </xf>
    <xf numFmtId="0" fontId="18" fillId="6" borderId="3" xfId="0" applyFont="1" applyFill="1" applyBorder="1" applyAlignment="1">
      <alignment horizontal="left" wrapText="1"/>
    </xf>
    <xf numFmtId="0" fontId="19" fillId="0" borderId="2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3" fillId="6" borderId="2" xfId="0" applyFont="1" applyFill="1" applyBorder="1" applyAlignment="1">
      <alignment horizontal="left" wrapText="1"/>
    </xf>
    <xf numFmtId="0" fontId="3" fillId="6" borderId="11" xfId="0" applyFont="1" applyFill="1" applyBorder="1" applyAlignment="1">
      <alignment horizontal="left" wrapText="1"/>
    </xf>
    <xf numFmtId="0" fontId="3" fillId="6" borderId="3" xfId="0" applyFont="1" applyFill="1" applyBorder="1" applyAlignment="1">
      <alignment horizontal="left" wrapText="1"/>
    </xf>
    <xf numFmtId="0" fontId="19" fillId="16" borderId="2" xfId="0" applyFont="1" applyFill="1" applyBorder="1" applyAlignment="1">
      <alignment horizontal="left"/>
    </xf>
    <xf numFmtId="0" fontId="19" fillId="16" borderId="3" xfId="0" applyFont="1" applyFill="1" applyBorder="1" applyAlignment="1">
      <alignment horizontal="left"/>
    </xf>
    <xf numFmtId="0" fontId="19" fillId="15" borderId="2" xfId="0" applyFont="1" applyFill="1" applyBorder="1" applyAlignment="1">
      <alignment horizontal="left"/>
    </xf>
    <xf numFmtId="0" fontId="19" fillId="15" borderId="3" xfId="0" applyFont="1" applyFill="1" applyBorder="1" applyAlignment="1">
      <alignment horizontal="left"/>
    </xf>
    <xf numFmtId="0" fontId="18" fillId="5" borderId="2" xfId="0" applyFont="1" applyFill="1" applyBorder="1" applyAlignment="1">
      <alignment horizontal="left"/>
    </xf>
    <xf numFmtId="0" fontId="18" fillId="5" borderId="3" xfId="0" applyFont="1" applyFill="1" applyBorder="1" applyAlignment="1">
      <alignment horizontal="left"/>
    </xf>
    <xf numFmtId="0" fontId="3" fillId="9" borderId="2" xfId="0" applyFont="1" applyFill="1" applyBorder="1" applyAlignment="1">
      <alignment horizontal="left" wrapText="1"/>
    </xf>
    <xf numFmtId="0" fontId="3" fillId="9" borderId="3" xfId="0" applyFont="1" applyFill="1" applyBorder="1" applyAlignment="1">
      <alignment horizontal="left" wrapText="1"/>
    </xf>
    <xf numFmtId="0" fontId="3" fillId="5" borderId="11" xfId="0" applyFont="1" applyFill="1" applyBorder="1" applyAlignment="1">
      <alignment horizontal="left" wrapText="1"/>
    </xf>
    <xf numFmtId="0" fontId="3" fillId="5" borderId="3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12" borderId="2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" xfId="0" applyBorder="1" applyAlignment="1">
      <alignment horizontal="left"/>
    </xf>
  </cellXfs>
  <cellStyles count="48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Normal" xfId="0" builtinId="0"/>
  </cellStyles>
  <dxfs count="0"/>
  <tableStyles count="0" defaultTableStyle="TableStyleMedium9" defaultPivotStyle="PivotStyleLight16"/>
  <colors>
    <mruColors>
      <color rgb="FFFFFFE5"/>
      <color rgb="FFFFFFCC"/>
      <color rgb="FFF6F0A0"/>
      <color rgb="FFF8D920"/>
      <color rgb="FFF3EB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0C0A6-108C-124C-84EA-338CA36A9671}">
  <dimension ref="A1:H26"/>
  <sheetViews>
    <sheetView view="pageBreakPreview" zoomScaleNormal="100" zoomScaleSheetLayoutView="100" workbookViewId="0">
      <selection activeCell="G13" sqref="G13"/>
    </sheetView>
  </sheetViews>
  <sheetFormatPr baseColWidth="10" defaultColWidth="11.5" defaultRowHeight="15"/>
  <cols>
    <col min="5" max="5" width="13.33203125" customWidth="1"/>
    <col min="6" max="6" width="24.5" customWidth="1"/>
  </cols>
  <sheetData>
    <row r="1" spans="1:8">
      <c r="A1" s="302" t="s">
        <v>170</v>
      </c>
      <c r="B1" s="303"/>
      <c r="C1" s="303"/>
      <c r="D1" s="303"/>
      <c r="E1" s="303"/>
      <c r="F1" s="303"/>
      <c r="G1" s="303"/>
      <c r="H1" s="303"/>
    </row>
    <row r="2" spans="1:8">
      <c r="A2" s="303"/>
      <c r="B2" s="303"/>
      <c r="C2" s="303"/>
      <c r="D2" s="303"/>
      <c r="E2" s="303"/>
      <c r="F2" s="303"/>
      <c r="G2" s="303"/>
      <c r="H2" s="303"/>
    </row>
    <row r="3" spans="1:8">
      <c r="A3" s="53"/>
      <c r="B3" s="53"/>
      <c r="C3" s="53"/>
      <c r="D3" s="53"/>
      <c r="E3" s="50"/>
    </row>
    <row r="4" spans="1:8">
      <c r="A4" s="50"/>
      <c r="B4" s="50"/>
      <c r="C4" s="50"/>
      <c r="D4" s="50"/>
      <c r="E4" s="50"/>
      <c r="F4" s="51"/>
      <c r="G4" s="51"/>
      <c r="H4" s="51"/>
    </row>
    <row r="6" spans="1:8">
      <c r="A6" s="311" t="s">
        <v>231</v>
      </c>
      <c r="B6" s="311"/>
      <c r="C6" s="311"/>
      <c r="D6" s="311"/>
      <c r="E6" s="311"/>
      <c r="F6" s="311"/>
    </row>
    <row r="8" spans="1:8">
      <c r="A8" s="52"/>
      <c r="B8" s="317" t="s">
        <v>44</v>
      </c>
      <c r="C8" s="318"/>
      <c r="D8" s="319"/>
      <c r="E8" s="317" t="s">
        <v>45</v>
      </c>
      <c r="F8" s="319"/>
    </row>
    <row r="9" spans="1:8">
      <c r="A9" s="52">
        <v>1</v>
      </c>
      <c r="B9" s="312" t="s">
        <v>46</v>
      </c>
      <c r="C9" s="313"/>
      <c r="D9" s="314"/>
      <c r="E9" s="304">
        <v>0</v>
      </c>
      <c r="F9" s="305"/>
    </row>
    <row r="10" spans="1:8">
      <c r="A10" s="52">
        <v>2</v>
      </c>
      <c r="B10" s="312" t="s">
        <v>47</v>
      </c>
      <c r="C10" s="313"/>
      <c r="D10" s="314"/>
      <c r="E10" s="304">
        <v>0</v>
      </c>
      <c r="F10" s="305"/>
    </row>
    <row r="11" spans="1:8">
      <c r="A11" s="52">
        <v>3</v>
      </c>
      <c r="B11" s="312" t="s">
        <v>48</v>
      </c>
      <c r="C11" s="313"/>
      <c r="D11" s="314"/>
      <c r="E11" s="304">
        <v>0</v>
      </c>
      <c r="F11" s="305"/>
    </row>
    <row r="12" spans="1:8">
      <c r="A12" s="52">
        <v>4</v>
      </c>
      <c r="B12" s="312" t="s">
        <v>49</v>
      </c>
      <c r="C12" s="313"/>
      <c r="D12" s="314"/>
      <c r="E12" s="304">
        <v>0</v>
      </c>
      <c r="F12" s="305"/>
    </row>
    <row r="13" spans="1:8">
      <c r="A13" s="52">
        <v>5</v>
      </c>
      <c r="B13" s="312" t="s">
        <v>50</v>
      </c>
      <c r="C13" s="313"/>
      <c r="D13" s="314"/>
      <c r="E13" s="304">
        <v>0</v>
      </c>
      <c r="F13" s="305"/>
    </row>
    <row r="14" spans="1:8">
      <c r="A14" s="52">
        <v>6</v>
      </c>
      <c r="B14" s="312" t="s">
        <v>51</v>
      </c>
      <c r="C14" s="313"/>
      <c r="D14" s="314"/>
      <c r="E14" s="304">
        <v>0</v>
      </c>
      <c r="F14" s="305"/>
    </row>
    <row r="15" spans="1:8">
      <c r="A15" s="52">
        <v>7</v>
      </c>
      <c r="B15" s="312" t="s">
        <v>232</v>
      </c>
      <c r="C15" s="315"/>
      <c r="D15" s="316"/>
      <c r="E15" s="304">
        <v>0</v>
      </c>
      <c r="F15" s="305"/>
    </row>
    <row r="16" spans="1:8" s="58" customFormat="1">
      <c r="A16" s="69"/>
      <c r="B16" s="308" t="s">
        <v>52</v>
      </c>
      <c r="C16" s="309"/>
      <c r="D16" s="310"/>
      <c r="E16" s="306">
        <f>SUM(E9:F15)</f>
        <v>0</v>
      </c>
      <c r="F16" s="307"/>
    </row>
    <row r="18" spans="1:8">
      <c r="A18" s="52"/>
      <c r="B18" s="317" t="s">
        <v>44</v>
      </c>
      <c r="C18" s="318"/>
      <c r="D18" s="319"/>
      <c r="E18" s="317" t="s">
        <v>53</v>
      </c>
      <c r="F18" s="319"/>
    </row>
    <row r="19" spans="1:8">
      <c r="A19" s="52">
        <v>1</v>
      </c>
      <c r="B19" s="312" t="s">
        <v>46</v>
      </c>
      <c r="C19" s="313"/>
      <c r="D19" s="314"/>
      <c r="E19" s="300">
        <v>0</v>
      </c>
      <c r="F19" s="301"/>
    </row>
    <row r="20" spans="1:8">
      <c r="A20" s="52">
        <v>2</v>
      </c>
      <c r="B20" s="312" t="s">
        <v>47</v>
      </c>
      <c r="C20" s="313"/>
      <c r="D20" s="314"/>
      <c r="E20" s="300">
        <v>0</v>
      </c>
      <c r="F20" s="301"/>
    </row>
    <row r="21" spans="1:8">
      <c r="A21" s="52">
        <v>3</v>
      </c>
      <c r="B21" s="312" t="s">
        <v>48</v>
      </c>
      <c r="C21" s="313"/>
      <c r="D21" s="314"/>
      <c r="E21" s="300">
        <v>0</v>
      </c>
      <c r="F21" s="301"/>
    </row>
    <row r="22" spans="1:8">
      <c r="A22" s="52">
        <v>4</v>
      </c>
      <c r="B22" s="312" t="s">
        <v>49</v>
      </c>
      <c r="C22" s="313"/>
      <c r="D22" s="314"/>
      <c r="E22" s="300">
        <v>0</v>
      </c>
      <c r="F22" s="301"/>
      <c r="G22" s="54"/>
      <c r="H22" s="54"/>
    </row>
    <row r="23" spans="1:8">
      <c r="A23" s="52">
        <v>5</v>
      </c>
      <c r="B23" s="312" t="s">
        <v>50</v>
      </c>
      <c r="C23" s="313"/>
      <c r="D23" s="314"/>
      <c r="E23" s="300">
        <v>0</v>
      </c>
      <c r="F23" s="301"/>
    </row>
    <row r="24" spans="1:8">
      <c r="A24" s="52">
        <v>6</v>
      </c>
      <c r="B24" s="312" t="s">
        <v>51</v>
      </c>
      <c r="C24" s="313"/>
      <c r="D24" s="314"/>
      <c r="E24" s="300">
        <v>0</v>
      </c>
      <c r="F24" s="301"/>
    </row>
    <row r="25" spans="1:8">
      <c r="A25" s="52">
        <v>7</v>
      </c>
      <c r="B25" s="312" t="s">
        <v>232</v>
      </c>
      <c r="C25" s="313"/>
      <c r="D25" s="314"/>
      <c r="E25" s="300">
        <v>0</v>
      </c>
      <c r="F25" s="301"/>
    </row>
    <row r="26" spans="1:8" s="58" customFormat="1">
      <c r="A26" s="69"/>
      <c r="B26" s="308" t="s">
        <v>54</v>
      </c>
      <c r="C26" s="309"/>
      <c r="D26" s="310"/>
      <c r="E26" s="306">
        <f>SUM(E19:F25)</f>
        <v>0</v>
      </c>
      <c r="F26" s="307"/>
    </row>
  </sheetData>
  <mergeCells count="38">
    <mergeCell ref="B24:D24"/>
    <mergeCell ref="E24:F24"/>
    <mergeCell ref="B25:D25"/>
    <mergeCell ref="E25:F25"/>
    <mergeCell ref="B26:D26"/>
    <mergeCell ref="E26:F26"/>
    <mergeCell ref="B19:D19"/>
    <mergeCell ref="B20:D20"/>
    <mergeCell ref="B21:D21"/>
    <mergeCell ref="B22:D22"/>
    <mergeCell ref="B23:D23"/>
    <mergeCell ref="E8:F8"/>
    <mergeCell ref="B9:D9"/>
    <mergeCell ref="B10:D10"/>
    <mergeCell ref="B18:D18"/>
    <mergeCell ref="E18:F18"/>
    <mergeCell ref="B11:D11"/>
    <mergeCell ref="A1:H2"/>
    <mergeCell ref="E14:F14"/>
    <mergeCell ref="E15:F15"/>
    <mergeCell ref="E16:F16"/>
    <mergeCell ref="B16:D16"/>
    <mergeCell ref="A6:F6"/>
    <mergeCell ref="B12:D12"/>
    <mergeCell ref="B13:D13"/>
    <mergeCell ref="B14:D14"/>
    <mergeCell ref="B15:D15"/>
    <mergeCell ref="E9:F9"/>
    <mergeCell ref="E10:F10"/>
    <mergeCell ref="E11:F11"/>
    <mergeCell ref="E12:F12"/>
    <mergeCell ref="E13:F13"/>
    <mergeCell ref="B8:D8"/>
    <mergeCell ref="E23:F23"/>
    <mergeCell ref="E22:F22"/>
    <mergeCell ref="E21:F21"/>
    <mergeCell ref="E20:F20"/>
    <mergeCell ref="E19:F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10"/>
  <sheetViews>
    <sheetView tabSelected="1" view="pageBreakPreview" zoomScale="75" zoomScaleNormal="125" zoomScaleSheetLayoutView="75" zoomScalePageLayoutView="75" workbookViewId="0">
      <pane ySplit="1" topLeftCell="A83" activePane="bottomLeft" state="frozen"/>
      <selection pane="bottomLeft" activeCell="C39" sqref="C39"/>
    </sheetView>
  </sheetViews>
  <sheetFormatPr baseColWidth="10" defaultColWidth="11.5" defaultRowHeight="15"/>
  <cols>
    <col min="1" max="1" width="10.83203125" style="123"/>
    <col min="2" max="2" width="31.6640625" customWidth="1"/>
    <col min="3" max="3" width="9.6640625" style="49" customWidth="1"/>
    <col min="4" max="4" width="9.6640625" style="105" customWidth="1"/>
    <col min="5" max="6" width="10.33203125" style="49" customWidth="1"/>
    <col min="7" max="10" width="10.5" style="49" customWidth="1"/>
    <col min="11" max="11" width="12.5" style="49" customWidth="1"/>
    <col min="12" max="12" width="23.33203125" style="49" customWidth="1"/>
    <col min="13" max="13" width="10.83203125" style="49" customWidth="1"/>
    <col min="14" max="14" width="11.6640625" style="153" customWidth="1"/>
    <col min="15" max="16" width="9.5" style="165" customWidth="1"/>
    <col min="17" max="17" width="16.83203125" style="49" customWidth="1"/>
    <col min="18" max="18" width="26.33203125" style="244" customWidth="1"/>
    <col min="19" max="19" width="52.5" customWidth="1"/>
  </cols>
  <sheetData>
    <row r="1" spans="1:19" ht="50" customHeight="1">
      <c r="A1" s="158" t="s">
        <v>40</v>
      </c>
      <c r="B1" s="158" t="s">
        <v>0</v>
      </c>
      <c r="C1" s="159" t="s">
        <v>69</v>
      </c>
      <c r="D1" s="160" t="s">
        <v>3</v>
      </c>
      <c r="E1" s="159" t="s">
        <v>71</v>
      </c>
      <c r="F1" s="159" t="s">
        <v>70</v>
      </c>
      <c r="G1" s="159" t="s">
        <v>87</v>
      </c>
      <c r="H1" s="159" t="s">
        <v>72</v>
      </c>
      <c r="I1" s="159" t="s">
        <v>73</v>
      </c>
      <c r="J1" s="159" t="s">
        <v>74</v>
      </c>
      <c r="K1" s="159" t="s">
        <v>256</v>
      </c>
      <c r="L1" s="251" t="s">
        <v>159</v>
      </c>
      <c r="M1" s="226" t="s">
        <v>40</v>
      </c>
      <c r="N1" s="226" t="s">
        <v>160</v>
      </c>
      <c r="O1" s="226" t="s">
        <v>3</v>
      </c>
      <c r="P1" s="226" t="s">
        <v>132</v>
      </c>
      <c r="Q1" s="226" t="s">
        <v>43</v>
      </c>
      <c r="R1" s="245" t="s">
        <v>269</v>
      </c>
      <c r="S1" s="246" t="s">
        <v>296</v>
      </c>
    </row>
    <row r="2" spans="1:19" ht="28" customHeight="1">
      <c r="A2" s="343" t="s">
        <v>306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</row>
    <row r="3" spans="1:19">
      <c r="A3" s="121" t="s">
        <v>29</v>
      </c>
      <c r="B3" s="80" t="s">
        <v>7</v>
      </c>
      <c r="C3" s="81"/>
      <c r="D3" s="102"/>
      <c r="E3" s="81"/>
      <c r="F3" s="81"/>
      <c r="G3" s="81"/>
      <c r="H3" s="81"/>
      <c r="I3" s="81"/>
      <c r="J3" s="81"/>
      <c r="K3" s="81"/>
      <c r="L3" s="81"/>
      <c r="M3" s="81"/>
      <c r="N3" s="150"/>
      <c r="O3" s="164"/>
      <c r="P3" s="169"/>
      <c r="Q3" s="82"/>
      <c r="R3" s="52"/>
      <c r="S3" s="242"/>
    </row>
    <row r="4" spans="1:19">
      <c r="A4" s="122" t="s">
        <v>60</v>
      </c>
      <c r="B4" s="26" t="s">
        <v>61</v>
      </c>
      <c r="C4" s="28">
        <v>1</v>
      </c>
      <c r="D4" s="92"/>
      <c r="E4" s="57">
        <v>24.93</v>
      </c>
      <c r="F4" s="43"/>
      <c r="G4" s="43"/>
      <c r="H4" s="43"/>
      <c r="I4" s="43"/>
      <c r="J4" s="43"/>
      <c r="K4" s="43"/>
      <c r="L4" s="43"/>
      <c r="M4" s="43"/>
      <c r="N4" s="151"/>
      <c r="O4" s="67"/>
      <c r="P4" s="68"/>
      <c r="Q4" s="31"/>
      <c r="R4" s="52"/>
      <c r="S4" s="242"/>
    </row>
    <row r="5" spans="1:19">
      <c r="A5" s="257" t="s">
        <v>62</v>
      </c>
      <c r="B5" s="271" t="s">
        <v>63</v>
      </c>
      <c r="C5" s="259">
        <v>5</v>
      </c>
      <c r="D5" s="260"/>
      <c r="E5" s="261">
        <f>D6+D8+D7+D9+D10</f>
        <v>218.80999999999997</v>
      </c>
      <c r="F5" s="264"/>
      <c r="G5" s="264"/>
      <c r="H5" s="264"/>
      <c r="I5" s="264"/>
      <c r="J5" s="264"/>
      <c r="K5" s="264"/>
      <c r="L5" s="264"/>
      <c r="M5" s="264"/>
      <c r="N5" s="273"/>
      <c r="O5" s="274"/>
      <c r="P5" s="275"/>
      <c r="Q5" s="268"/>
      <c r="R5" s="52"/>
      <c r="S5" s="242"/>
    </row>
    <row r="6" spans="1:19">
      <c r="A6" s="122" t="s">
        <v>172</v>
      </c>
      <c r="B6" s="26"/>
      <c r="C6" s="28">
        <v>1</v>
      </c>
      <c r="D6" s="119">
        <v>43.5</v>
      </c>
      <c r="E6" s="57"/>
      <c r="F6" s="43"/>
      <c r="G6" s="43"/>
      <c r="H6" s="43"/>
      <c r="I6" s="43"/>
      <c r="J6" s="43"/>
      <c r="K6" s="288"/>
      <c r="L6" s="288"/>
      <c r="M6" s="43"/>
      <c r="N6" s="151"/>
      <c r="O6" s="67"/>
      <c r="P6" s="68"/>
      <c r="Q6" s="31"/>
      <c r="R6" s="52"/>
      <c r="S6" s="242"/>
    </row>
    <row r="7" spans="1:19">
      <c r="A7" s="122" t="s">
        <v>173</v>
      </c>
      <c r="B7" s="26"/>
      <c r="C7" s="28">
        <v>1</v>
      </c>
      <c r="D7" s="119">
        <v>43.8</v>
      </c>
      <c r="E7" s="57"/>
      <c r="F7" s="43"/>
      <c r="G7" s="43"/>
      <c r="H7" s="43"/>
      <c r="I7" s="43"/>
      <c r="J7" s="43"/>
      <c r="K7" s="288"/>
      <c r="L7" s="288"/>
      <c r="M7" s="43"/>
      <c r="N7" s="151"/>
      <c r="O7" s="67"/>
      <c r="P7" s="68"/>
      <c r="Q7" s="31"/>
      <c r="R7" s="52"/>
      <c r="S7" s="242"/>
    </row>
    <row r="8" spans="1:19">
      <c r="A8" s="122" t="s">
        <v>174</v>
      </c>
      <c r="B8" s="26"/>
      <c r="C8" s="28">
        <v>1</v>
      </c>
      <c r="D8" s="119">
        <v>45.52</v>
      </c>
      <c r="E8" s="57"/>
      <c r="F8" s="43"/>
      <c r="G8" s="43"/>
      <c r="H8" s="43"/>
      <c r="I8" s="43"/>
      <c r="J8" s="43"/>
      <c r="K8" s="288"/>
      <c r="L8" s="288"/>
      <c r="M8" s="43"/>
      <c r="N8" s="151"/>
      <c r="O8" s="67"/>
      <c r="P8" s="68"/>
      <c r="Q8" s="31"/>
      <c r="R8" s="52"/>
      <c r="S8" s="242"/>
    </row>
    <row r="9" spans="1:19">
      <c r="A9" s="122" t="s">
        <v>175</v>
      </c>
      <c r="B9" s="26"/>
      <c r="C9" s="28">
        <v>1</v>
      </c>
      <c r="D9" s="119">
        <v>43.89</v>
      </c>
      <c r="E9" s="57"/>
      <c r="F9" s="43"/>
      <c r="G9" s="43"/>
      <c r="H9" s="43"/>
      <c r="I9" s="43"/>
      <c r="J9" s="43"/>
      <c r="K9" s="288"/>
      <c r="L9" s="288"/>
      <c r="M9" s="43"/>
      <c r="N9" s="151"/>
      <c r="O9" s="67"/>
      <c r="P9" s="68"/>
      <c r="Q9" s="31"/>
      <c r="R9" s="52"/>
      <c r="S9" s="242"/>
    </row>
    <row r="10" spans="1:19">
      <c r="A10" s="122" t="s">
        <v>176</v>
      </c>
      <c r="B10" s="26"/>
      <c r="C10" s="28">
        <v>1</v>
      </c>
      <c r="D10" s="119">
        <v>42.1</v>
      </c>
      <c r="E10" s="57"/>
      <c r="F10" s="43"/>
      <c r="G10" s="43"/>
      <c r="H10" s="43"/>
      <c r="I10" s="43"/>
      <c r="J10" s="43"/>
      <c r="K10" s="288"/>
      <c r="L10" s="288"/>
      <c r="M10" s="43"/>
      <c r="N10" s="151"/>
      <c r="O10" s="67"/>
      <c r="P10" s="68"/>
      <c r="Q10" s="31"/>
      <c r="R10" s="52"/>
      <c r="S10" s="242"/>
    </row>
    <row r="11" spans="1:19">
      <c r="A11" s="257" t="s">
        <v>64</v>
      </c>
      <c r="B11" s="258" t="s">
        <v>302</v>
      </c>
      <c r="C11" s="259">
        <v>12</v>
      </c>
      <c r="D11" s="260"/>
      <c r="E11" s="261">
        <f>D12+D13+D14+D15+D16+D17+D18+D19+D20+D21+D22+D23</f>
        <v>727.84</v>
      </c>
      <c r="F11" s="262">
        <v>27</v>
      </c>
      <c r="G11" s="262">
        <v>60</v>
      </c>
      <c r="H11" s="262">
        <f t="shared" ref="H11:H27" si="0">G11*F11</f>
        <v>1620</v>
      </c>
      <c r="I11" s="263">
        <v>15</v>
      </c>
      <c r="J11" s="269">
        <f>H11-E11</f>
        <v>892.16</v>
      </c>
      <c r="K11" s="262"/>
      <c r="L11" s="264"/>
      <c r="M11" s="270" t="s">
        <v>286</v>
      </c>
      <c r="N11" s="283" t="s">
        <v>301</v>
      </c>
      <c r="O11" s="266"/>
      <c r="P11" s="267"/>
      <c r="Q11" s="268"/>
      <c r="R11" s="247"/>
      <c r="S11" s="294" t="s">
        <v>307</v>
      </c>
    </row>
    <row r="12" spans="1:19">
      <c r="A12" s="122" t="s">
        <v>177</v>
      </c>
      <c r="B12" s="26"/>
      <c r="C12" s="28">
        <v>1</v>
      </c>
      <c r="D12" s="119">
        <v>59.25</v>
      </c>
      <c r="E12" s="57"/>
      <c r="F12" s="57"/>
      <c r="G12" s="57"/>
      <c r="H12" s="57"/>
      <c r="I12" s="57"/>
      <c r="J12" s="57"/>
      <c r="K12" s="289"/>
      <c r="L12" s="288"/>
      <c r="M12" s="178" t="s">
        <v>235</v>
      </c>
      <c r="N12" s="180">
        <v>1</v>
      </c>
      <c r="O12" s="181">
        <v>0</v>
      </c>
      <c r="P12" s="182">
        <f t="shared" ref="P12:P26" si="1">O12*N12</f>
        <v>0</v>
      </c>
      <c r="Q12" s="276"/>
      <c r="R12" s="52"/>
      <c r="S12" s="295"/>
    </row>
    <row r="13" spans="1:19">
      <c r="A13" s="122" t="s">
        <v>178</v>
      </c>
      <c r="B13" s="26"/>
      <c r="C13" s="28">
        <v>1</v>
      </c>
      <c r="D13" s="119">
        <v>60.13</v>
      </c>
      <c r="E13" s="57"/>
      <c r="F13" s="57"/>
      <c r="G13" s="57"/>
      <c r="H13" s="57"/>
      <c r="I13" s="57"/>
      <c r="J13" s="57"/>
      <c r="K13" s="289"/>
      <c r="L13" s="288"/>
      <c r="M13" s="178" t="s">
        <v>236</v>
      </c>
      <c r="N13" s="180">
        <v>1</v>
      </c>
      <c r="O13" s="181">
        <v>0</v>
      </c>
      <c r="P13" s="182">
        <f t="shared" si="1"/>
        <v>0</v>
      </c>
      <c r="Q13" s="276"/>
      <c r="R13" s="52"/>
      <c r="S13" s="242"/>
    </row>
    <row r="14" spans="1:19">
      <c r="A14" s="122" t="s">
        <v>179</v>
      </c>
      <c r="B14" s="26"/>
      <c r="C14" s="28">
        <v>1</v>
      </c>
      <c r="D14" s="119">
        <v>61.51</v>
      </c>
      <c r="E14" s="57"/>
      <c r="F14" s="57"/>
      <c r="G14" s="57"/>
      <c r="H14" s="57"/>
      <c r="I14" s="57"/>
      <c r="J14" s="57"/>
      <c r="K14" s="289"/>
      <c r="L14" s="288"/>
      <c r="M14" s="178" t="s">
        <v>237</v>
      </c>
      <c r="N14" s="180">
        <v>1</v>
      </c>
      <c r="O14" s="181">
        <v>0</v>
      </c>
      <c r="P14" s="182">
        <f t="shared" si="1"/>
        <v>0</v>
      </c>
      <c r="Q14" s="276"/>
      <c r="R14" s="52"/>
      <c r="S14" s="242"/>
    </row>
    <row r="15" spans="1:19">
      <c r="A15" s="122" t="s">
        <v>180</v>
      </c>
      <c r="B15" s="26"/>
      <c r="C15" s="28">
        <v>1</v>
      </c>
      <c r="D15" s="119">
        <v>57.89</v>
      </c>
      <c r="E15" s="57"/>
      <c r="F15" s="57"/>
      <c r="G15" s="57"/>
      <c r="H15" s="57"/>
      <c r="I15" s="57"/>
      <c r="J15" s="57"/>
      <c r="K15" s="289"/>
      <c r="L15" s="288"/>
      <c r="M15" s="178" t="s">
        <v>238</v>
      </c>
      <c r="N15" s="180">
        <v>1</v>
      </c>
      <c r="O15" s="181">
        <v>0</v>
      </c>
      <c r="P15" s="182">
        <f t="shared" si="1"/>
        <v>0</v>
      </c>
      <c r="Q15" s="276"/>
      <c r="R15" s="52"/>
      <c r="S15" s="242"/>
    </row>
    <row r="16" spans="1:19">
      <c r="A16" s="122" t="s">
        <v>181</v>
      </c>
      <c r="B16" s="26"/>
      <c r="C16" s="28">
        <v>1</v>
      </c>
      <c r="D16" s="119">
        <v>57.96</v>
      </c>
      <c r="E16" s="57"/>
      <c r="F16" s="57"/>
      <c r="G16" s="57"/>
      <c r="H16" s="57"/>
      <c r="I16" s="57"/>
      <c r="J16" s="57"/>
      <c r="K16" s="289"/>
      <c r="L16" s="288"/>
      <c r="M16" s="178" t="s">
        <v>239</v>
      </c>
      <c r="N16" s="180">
        <v>1</v>
      </c>
      <c r="O16" s="181">
        <v>0</v>
      </c>
      <c r="P16" s="182">
        <f t="shared" si="1"/>
        <v>0</v>
      </c>
      <c r="Q16" s="276"/>
      <c r="R16" s="52"/>
      <c r="S16" s="242"/>
    </row>
    <row r="17" spans="1:19">
      <c r="A17" s="122" t="s">
        <v>182</v>
      </c>
      <c r="B17" s="26"/>
      <c r="C17" s="28">
        <v>1</v>
      </c>
      <c r="D17" s="119">
        <v>61.42</v>
      </c>
      <c r="E17" s="57"/>
      <c r="F17" s="57"/>
      <c r="G17" s="57"/>
      <c r="H17" s="57"/>
      <c r="I17" s="57"/>
      <c r="J17" s="57"/>
      <c r="K17" s="289"/>
      <c r="L17" s="288"/>
      <c r="M17" s="178" t="s">
        <v>240</v>
      </c>
      <c r="N17" s="180">
        <v>1</v>
      </c>
      <c r="O17" s="181">
        <v>0</v>
      </c>
      <c r="P17" s="182">
        <f t="shared" si="1"/>
        <v>0</v>
      </c>
      <c r="Q17" s="276"/>
      <c r="R17" s="52"/>
      <c r="S17" s="242"/>
    </row>
    <row r="18" spans="1:19">
      <c r="A18" s="122" t="s">
        <v>183</v>
      </c>
      <c r="B18" s="26"/>
      <c r="C18" s="28">
        <v>1</v>
      </c>
      <c r="D18" s="119">
        <v>62.12</v>
      </c>
      <c r="E18" s="57"/>
      <c r="F18" s="57"/>
      <c r="G18" s="57"/>
      <c r="H18" s="57"/>
      <c r="I18" s="57"/>
      <c r="J18" s="57"/>
      <c r="K18" s="289"/>
      <c r="L18" s="288"/>
      <c r="M18" s="178" t="s">
        <v>241</v>
      </c>
      <c r="N18" s="180">
        <v>1</v>
      </c>
      <c r="O18" s="181">
        <v>0</v>
      </c>
      <c r="P18" s="182">
        <f t="shared" si="1"/>
        <v>0</v>
      </c>
      <c r="Q18" s="276"/>
      <c r="R18" s="52"/>
      <c r="S18" s="242"/>
    </row>
    <row r="19" spans="1:19">
      <c r="A19" s="122" t="s">
        <v>184</v>
      </c>
      <c r="B19" s="26"/>
      <c r="C19" s="28">
        <v>1</v>
      </c>
      <c r="D19" s="119">
        <v>60.35</v>
      </c>
      <c r="E19" s="57"/>
      <c r="F19" s="57"/>
      <c r="G19" s="57"/>
      <c r="H19" s="57"/>
      <c r="I19" s="57"/>
      <c r="J19" s="57"/>
      <c r="K19" s="289"/>
      <c r="L19" s="288"/>
      <c r="M19" s="178" t="s">
        <v>242</v>
      </c>
      <c r="N19" s="180">
        <v>1</v>
      </c>
      <c r="O19" s="181">
        <v>0</v>
      </c>
      <c r="P19" s="182">
        <f t="shared" si="1"/>
        <v>0</v>
      </c>
      <c r="Q19" s="276"/>
      <c r="R19" s="52"/>
      <c r="S19" s="242"/>
    </row>
    <row r="20" spans="1:19">
      <c r="A20" s="122" t="s">
        <v>185</v>
      </c>
      <c r="B20" s="26"/>
      <c r="C20" s="28">
        <v>1</v>
      </c>
      <c r="D20" s="119">
        <v>60.06</v>
      </c>
      <c r="E20" s="57"/>
      <c r="F20" s="57"/>
      <c r="G20" s="57"/>
      <c r="H20" s="57"/>
      <c r="I20" s="57"/>
      <c r="J20" s="57"/>
      <c r="K20" s="289"/>
      <c r="L20" s="288"/>
      <c r="M20" s="178" t="s">
        <v>243</v>
      </c>
      <c r="N20" s="180">
        <v>1</v>
      </c>
      <c r="O20" s="181">
        <v>0</v>
      </c>
      <c r="P20" s="182">
        <f t="shared" si="1"/>
        <v>0</v>
      </c>
      <c r="Q20" s="276"/>
      <c r="R20" s="52"/>
      <c r="S20" s="242"/>
    </row>
    <row r="21" spans="1:19">
      <c r="A21" s="122" t="s">
        <v>186</v>
      </c>
      <c r="B21" s="26"/>
      <c r="C21" s="28">
        <v>1</v>
      </c>
      <c r="D21" s="119">
        <v>61.14</v>
      </c>
      <c r="E21" s="57"/>
      <c r="F21" s="57"/>
      <c r="G21" s="57"/>
      <c r="H21" s="57"/>
      <c r="I21" s="57"/>
      <c r="J21" s="57"/>
      <c r="K21" s="289"/>
      <c r="L21" s="288"/>
      <c r="M21" s="178" t="s">
        <v>244</v>
      </c>
      <c r="N21" s="180">
        <v>1</v>
      </c>
      <c r="O21" s="181">
        <v>0</v>
      </c>
      <c r="P21" s="182">
        <f t="shared" si="1"/>
        <v>0</v>
      </c>
      <c r="Q21" s="276"/>
      <c r="R21" s="52"/>
      <c r="S21" s="242"/>
    </row>
    <row r="22" spans="1:19">
      <c r="A22" s="122" t="s">
        <v>187</v>
      </c>
      <c r="B22" s="26"/>
      <c r="C22" s="28">
        <v>1</v>
      </c>
      <c r="D22" s="119">
        <v>63.72</v>
      </c>
      <c r="E22" s="57"/>
      <c r="F22" s="57"/>
      <c r="G22" s="57"/>
      <c r="H22" s="57"/>
      <c r="I22" s="57"/>
      <c r="J22" s="57"/>
      <c r="K22" s="289"/>
      <c r="L22" s="288"/>
      <c r="M22" s="178" t="s">
        <v>245</v>
      </c>
      <c r="N22" s="180">
        <v>1</v>
      </c>
      <c r="O22" s="181">
        <v>0</v>
      </c>
      <c r="P22" s="182">
        <f t="shared" si="1"/>
        <v>0</v>
      </c>
      <c r="Q22" s="276"/>
      <c r="R22" s="52"/>
      <c r="S22" s="242"/>
    </row>
    <row r="23" spans="1:19">
      <c r="A23" s="122" t="s">
        <v>188</v>
      </c>
      <c r="B23" s="26"/>
      <c r="C23" s="28">
        <v>1</v>
      </c>
      <c r="D23" s="119">
        <v>62.29</v>
      </c>
      <c r="E23" s="57"/>
      <c r="F23" s="57"/>
      <c r="G23" s="57"/>
      <c r="H23" s="57"/>
      <c r="I23" s="57"/>
      <c r="J23" s="57"/>
      <c r="K23" s="289"/>
      <c r="L23" s="288"/>
      <c r="M23" s="178" t="s">
        <v>246</v>
      </c>
      <c r="N23" s="180">
        <v>1</v>
      </c>
      <c r="O23" s="181">
        <v>0</v>
      </c>
      <c r="P23" s="182">
        <f t="shared" si="1"/>
        <v>0</v>
      </c>
      <c r="Q23" s="276"/>
      <c r="R23" s="52"/>
      <c r="S23" s="242"/>
    </row>
    <row r="24" spans="1:19">
      <c r="A24" s="122"/>
      <c r="B24" s="26"/>
      <c r="C24" s="28"/>
      <c r="D24" s="119"/>
      <c r="E24" s="57"/>
      <c r="F24" s="57"/>
      <c r="G24" s="57"/>
      <c r="H24" s="57"/>
      <c r="I24" s="57"/>
      <c r="J24" s="57"/>
      <c r="K24" s="57"/>
      <c r="L24" s="43"/>
      <c r="M24" s="178" t="s">
        <v>247</v>
      </c>
      <c r="N24" s="180">
        <v>1</v>
      </c>
      <c r="O24" s="181">
        <v>0</v>
      </c>
      <c r="P24" s="182">
        <f t="shared" si="1"/>
        <v>0</v>
      </c>
      <c r="Q24" s="276"/>
      <c r="R24" s="52"/>
      <c r="S24" s="242"/>
    </row>
    <row r="25" spans="1:19">
      <c r="A25" s="122"/>
      <c r="B25" s="26"/>
      <c r="C25" s="28"/>
      <c r="D25" s="119"/>
      <c r="E25" s="57"/>
      <c r="F25" s="57"/>
      <c r="G25" s="57"/>
      <c r="H25" s="57"/>
      <c r="I25" s="57"/>
      <c r="J25" s="57"/>
      <c r="K25" s="57"/>
      <c r="L25" s="43"/>
      <c r="M25" s="178" t="s">
        <v>248</v>
      </c>
      <c r="N25" s="180">
        <v>1</v>
      </c>
      <c r="O25" s="181">
        <v>0</v>
      </c>
      <c r="P25" s="182">
        <f t="shared" si="1"/>
        <v>0</v>
      </c>
      <c r="Q25" s="276"/>
      <c r="R25" s="52"/>
      <c r="S25" s="242"/>
    </row>
    <row r="26" spans="1:19" ht="15" customHeight="1">
      <c r="A26" s="122"/>
      <c r="B26" s="26"/>
      <c r="C26" s="28"/>
      <c r="D26" s="119"/>
      <c r="E26" s="57"/>
      <c r="F26" s="57"/>
      <c r="G26" s="57"/>
      <c r="H26" s="57"/>
      <c r="I26" s="57"/>
      <c r="J26" s="57"/>
      <c r="K26" s="57"/>
      <c r="L26" s="43"/>
      <c r="M26" s="178" t="s">
        <v>249</v>
      </c>
      <c r="N26" s="180">
        <v>1</v>
      </c>
      <c r="O26" s="181">
        <v>0</v>
      </c>
      <c r="P26" s="182">
        <f t="shared" si="1"/>
        <v>0</v>
      </c>
      <c r="Q26" s="276"/>
      <c r="R26" s="52"/>
      <c r="S26" s="242"/>
    </row>
    <row r="27" spans="1:19">
      <c r="A27" s="257" t="s">
        <v>65</v>
      </c>
      <c r="B27" s="258" t="s">
        <v>303</v>
      </c>
      <c r="C27" s="259">
        <v>3</v>
      </c>
      <c r="D27" s="260"/>
      <c r="E27" s="261">
        <f>D28+D29+D30</f>
        <v>251.46</v>
      </c>
      <c r="F27" s="262">
        <v>7</v>
      </c>
      <c r="G27" s="262">
        <v>80</v>
      </c>
      <c r="H27" s="262">
        <f t="shared" si="0"/>
        <v>560</v>
      </c>
      <c r="I27" s="263">
        <v>4</v>
      </c>
      <c r="J27" s="263">
        <f>H27-E27</f>
        <v>308.53999999999996</v>
      </c>
      <c r="K27" s="262"/>
      <c r="L27" s="264"/>
      <c r="M27" s="265" t="s">
        <v>253</v>
      </c>
      <c r="N27" s="283" t="s">
        <v>304</v>
      </c>
      <c r="O27" s="266"/>
      <c r="P27" s="267"/>
      <c r="Q27" s="268"/>
      <c r="R27" s="247"/>
      <c r="S27" s="294" t="s">
        <v>308</v>
      </c>
    </row>
    <row r="28" spans="1:19">
      <c r="A28" s="122" t="s">
        <v>189</v>
      </c>
      <c r="B28" s="26"/>
      <c r="C28" s="28">
        <v>1</v>
      </c>
      <c r="D28" s="119">
        <v>84.83</v>
      </c>
      <c r="E28" s="57"/>
      <c r="F28" s="57"/>
      <c r="G28" s="57"/>
      <c r="H28" s="57"/>
      <c r="I28" s="57"/>
      <c r="J28" s="57"/>
      <c r="K28" s="289"/>
      <c r="L28" s="288"/>
      <c r="M28" s="178" t="s">
        <v>250</v>
      </c>
      <c r="N28" s="180">
        <v>1</v>
      </c>
      <c r="O28" s="181">
        <v>0</v>
      </c>
      <c r="P28" s="182">
        <f t="shared" ref="P28:P38" si="2">O28*N28</f>
        <v>0</v>
      </c>
      <c r="Q28" s="276"/>
      <c r="R28" s="52"/>
      <c r="S28" s="242"/>
    </row>
    <row r="29" spans="1:19">
      <c r="A29" s="122" t="s">
        <v>190</v>
      </c>
      <c r="B29" s="26"/>
      <c r="C29" s="28">
        <v>1</v>
      </c>
      <c r="D29" s="119">
        <v>89.51</v>
      </c>
      <c r="E29" s="57"/>
      <c r="F29" s="57"/>
      <c r="G29" s="57"/>
      <c r="H29" s="57"/>
      <c r="I29" s="57"/>
      <c r="J29" s="57"/>
      <c r="K29" s="289"/>
      <c r="L29" s="288"/>
      <c r="M29" s="178" t="s">
        <v>251</v>
      </c>
      <c r="N29" s="180">
        <v>1</v>
      </c>
      <c r="O29" s="181">
        <v>0</v>
      </c>
      <c r="P29" s="182">
        <f t="shared" si="2"/>
        <v>0</v>
      </c>
      <c r="Q29" s="276"/>
      <c r="R29" s="52"/>
      <c r="S29" s="242"/>
    </row>
    <row r="30" spans="1:19">
      <c r="A30" s="122" t="s">
        <v>191</v>
      </c>
      <c r="B30" s="26"/>
      <c r="C30" s="57">
        <v>1</v>
      </c>
      <c r="D30" s="57">
        <v>77.12</v>
      </c>
      <c r="E30" s="57"/>
      <c r="F30" s="57"/>
      <c r="G30" s="57"/>
      <c r="H30" s="57"/>
      <c r="I30" s="57"/>
      <c r="J30" s="57"/>
      <c r="K30" s="289"/>
      <c r="L30" s="288"/>
      <c r="M30" s="178" t="s">
        <v>252</v>
      </c>
      <c r="N30" s="180">
        <v>1</v>
      </c>
      <c r="O30" s="181">
        <v>0</v>
      </c>
      <c r="P30" s="182">
        <f t="shared" si="2"/>
        <v>0</v>
      </c>
      <c r="Q30" s="276"/>
      <c r="R30" s="52"/>
      <c r="S30" s="242"/>
    </row>
    <row r="31" spans="1:19">
      <c r="A31" s="255"/>
      <c r="B31" s="255"/>
      <c r="C31" s="254"/>
      <c r="D31" s="254"/>
      <c r="E31" s="254"/>
      <c r="F31" s="254"/>
      <c r="G31" s="254"/>
      <c r="H31" s="255"/>
      <c r="I31" s="254"/>
      <c r="J31" s="255"/>
      <c r="K31" s="252"/>
      <c r="L31" s="253"/>
      <c r="M31" s="185" t="s">
        <v>254</v>
      </c>
      <c r="N31" s="180">
        <v>0</v>
      </c>
      <c r="O31" s="186">
        <v>0</v>
      </c>
      <c r="P31" s="182">
        <f t="shared" si="2"/>
        <v>0</v>
      </c>
      <c r="Q31" s="276"/>
      <c r="R31" s="52"/>
      <c r="S31" s="242"/>
    </row>
    <row r="32" spans="1:19">
      <c r="A32" s="230" t="s">
        <v>66</v>
      </c>
      <c r="B32" s="231" t="s">
        <v>257</v>
      </c>
      <c r="C32" s="280">
        <v>0</v>
      </c>
      <c r="D32" s="92"/>
      <c r="E32" s="28"/>
      <c r="F32" s="149">
        <v>2</v>
      </c>
      <c r="G32" s="149">
        <v>40</v>
      </c>
      <c r="H32" s="149">
        <f>G32*F32</f>
        <v>80</v>
      </c>
      <c r="I32" s="149">
        <v>2</v>
      </c>
      <c r="J32" s="149">
        <v>80</v>
      </c>
      <c r="K32" s="122"/>
      <c r="L32" s="43"/>
      <c r="M32" s="179" t="s">
        <v>66</v>
      </c>
      <c r="N32" s="180">
        <v>0</v>
      </c>
      <c r="O32" s="181">
        <v>0</v>
      </c>
      <c r="P32" s="182">
        <f t="shared" si="2"/>
        <v>0</v>
      </c>
      <c r="Q32" s="276"/>
      <c r="R32" s="52"/>
      <c r="S32" s="242"/>
    </row>
    <row r="33" spans="1:19">
      <c r="A33" s="230" t="s">
        <v>67</v>
      </c>
      <c r="B33" s="231" t="s">
        <v>68</v>
      </c>
      <c r="C33" s="280">
        <v>0</v>
      </c>
      <c r="D33" s="100"/>
      <c r="E33" s="43"/>
      <c r="F33" s="149">
        <v>1</v>
      </c>
      <c r="G33" s="149">
        <v>60</v>
      </c>
      <c r="H33" s="149">
        <f t="shared" ref="H33:H35" si="3">G33*F33</f>
        <v>60</v>
      </c>
      <c r="I33" s="149">
        <v>1</v>
      </c>
      <c r="J33" s="149">
        <v>60</v>
      </c>
      <c r="K33" s="122"/>
      <c r="L33" s="28"/>
      <c r="M33" s="179" t="s">
        <v>67</v>
      </c>
      <c r="N33" s="180">
        <v>0</v>
      </c>
      <c r="O33" s="181">
        <v>0</v>
      </c>
      <c r="P33" s="182">
        <f t="shared" si="2"/>
        <v>0</v>
      </c>
      <c r="Q33" s="276"/>
      <c r="R33" s="52"/>
      <c r="S33" s="242"/>
    </row>
    <row r="34" spans="1:19">
      <c r="A34" s="230" t="s">
        <v>75</v>
      </c>
      <c r="B34" s="231" t="s">
        <v>76</v>
      </c>
      <c r="C34" s="280">
        <v>0</v>
      </c>
      <c r="D34" s="92"/>
      <c r="E34" s="28"/>
      <c r="F34" s="149">
        <v>1</v>
      </c>
      <c r="G34" s="149">
        <v>60</v>
      </c>
      <c r="H34" s="149">
        <f t="shared" si="3"/>
        <v>60</v>
      </c>
      <c r="I34" s="149">
        <v>1</v>
      </c>
      <c r="J34" s="149">
        <v>60</v>
      </c>
      <c r="K34" s="122"/>
      <c r="L34" s="28"/>
      <c r="M34" s="179" t="s">
        <v>75</v>
      </c>
      <c r="N34" s="180">
        <v>0</v>
      </c>
      <c r="O34" s="181">
        <v>0</v>
      </c>
      <c r="P34" s="182">
        <f t="shared" si="2"/>
        <v>0</v>
      </c>
      <c r="Q34" s="276"/>
      <c r="R34" s="52"/>
      <c r="S34" s="242"/>
    </row>
    <row r="35" spans="1:19">
      <c r="A35" s="230" t="s">
        <v>77</v>
      </c>
      <c r="B35" s="231" t="s">
        <v>78</v>
      </c>
      <c r="C35" s="280">
        <v>0</v>
      </c>
      <c r="D35" s="92"/>
      <c r="E35" s="28"/>
      <c r="F35" s="149">
        <v>1</v>
      </c>
      <c r="G35" s="149">
        <v>60</v>
      </c>
      <c r="H35" s="149">
        <f t="shared" si="3"/>
        <v>60</v>
      </c>
      <c r="I35" s="149">
        <v>1</v>
      </c>
      <c r="J35" s="149">
        <v>60</v>
      </c>
      <c r="K35" s="122"/>
      <c r="L35" s="28"/>
      <c r="M35" s="179" t="s">
        <v>77</v>
      </c>
      <c r="N35" s="180">
        <v>0</v>
      </c>
      <c r="O35" s="181">
        <v>0</v>
      </c>
      <c r="P35" s="182">
        <f t="shared" si="2"/>
        <v>0</v>
      </c>
      <c r="Q35" s="276"/>
      <c r="R35" s="52"/>
      <c r="S35" s="242"/>
    </row>
    <row r="36" spans="1:19">
      <c r="A36" s="230" t="s">
        <v>81</v>
      </c>
      <c r="B36" s="231" t="s">
        <v>79</v>
      </c>
      <c r="C36" s="280">
        <v>0</v>
      </c>
      <c r="D36" s="92"/>
      <c r="E36" s="28"/>
      <c r="F36" s="149">
        <v>1</v>
      </c>
      <c r="G36" s="149">
        <v>80</v>
      </c>
      <c r="H36" s="149">
        <v>80</v>
      </c>
      <c r="I36" s="149">
        <v>1</v>
      </c>
      <c r="J36" s="149">
        <v>80</v>
      </c>
      <c r="K36" s="122"/>
      <c r="L36" s="28"/>
      <c r="M36" s="179" t="s">
        <v>81</v>
      </c>
      <c r="N36" s="180">
        <v>0</v>
      </c>
      <c r="O36" s="181">
        <v>0</v>
      </c>
      <c r="P36" s="182">
        <f t="shared" si="2"/>
        <v>0</v>
      </c>
      <c r="Q36" s="276"/>
      <c r="R36" s="52"/>
      <c r="S36" s="242"/>
    </row>
    <row r="37" spans="1:19">
      <c r="A37" s="230" t="s">
        <v>111</v>
      </c>
      <c r="B37" s="231" t="s">
        <v>80</v>
      </c>
      <c r="C37" s="280">
        <v>0</v>
      </c>
      <c r="D37" s="92"/>
      <c r="E37" s="28"/>
      <c r="F37" s="149">
        <v>1</v>
      </c>
      <c r="G37" s="149">
        <v>120</v>
      </c>
      <c r="H37" s="149">
        <f t="shared" ref="H37:H38" si="4">G37*F37</f>
        <v>120</v>
      </c>
      <c r="I37" s="149">
        <v>1</v>
      </c>
      <c r="J37" s="149">
        <v>120</v>
      </c>
      <c r="K37" s="122"/>
      <c r="L37" s="28"/>
      <c r="M37" s="183" t="s">
        <v>111</v>
      </c>
      <c r="N37" s="180">
        <v>0</v>
      </c>
      <c r="O37" s="181">
        <v>0</v>
      </c>
      <c r="P37" s="182">
        <f t="shared" si="2"/>
        <v>0</v>
      </c>
      <c r="Q37" s="276"/>
      <c r="R37" s="52"/>
      <c r="S37" s="242"/>
    </row>
    <row r="38" spans="1:19">
      <c r="A38" s="230" t="s">
        <v>112</v>
      </c>
      <c r="B38" s="231" t="s">
        <v>82</v>
      </c>
      <c r="C38" s="280">
        <v>0</v>
      </c>
      <c r="D38" s="92"/>
      <c r="E38" s="28"/>
      <c r="F38" s="149">
        <v>1</v>
      </c>
      <c r="G38" s="149">
        <v>80</v>
      </c>
      <c r="H38" s="149">
        <f t="shared" si="4"/>
        <v>80</v>
      </c>
      <c r="I38" s="149">
        <v>1</v>
      </c>
      <c r="J38" s="149">
        <v>80</v>
      </c>
      <c r="K38" s="122"/>
      <c r="L38" s="28"/>
      <c r="M38" s="183" t="s">
        <v>112</v>
      </c>
      <c r="N38" s="180">
        <v>0</v>
      </c>
      <c r="O38" s="181">
        <v>0</v>
      </c>
      <c r="P38" s="182">
        <f t="shared" si="2"/>
        <v>0</v>
      </c>
      <c r="Q38" s="276"/>
      <c r="R38" s="52"/>
      <c r="S38" s="242"/>
    </row>
    <row r="39" spans="1:19" s="58" customFormat="1">
      <c r="A39" s="324" t="s">
        <v>316</v>
      </c>
      <c r="B39" s="325"/>
      <c r="C39" s="60">
        <f>SUM(C4:C38)</f>
        <v>41</v>
      </c>
      <c r="D39" s="103"/>
      <c r="E39" s="60">
        <f>SUM(E4:E38)</f>
        <v>1223.04</v>
      </c>
      <c r="F39" s="60">
        <f>SUM(F4:F38)</f>
        <v>42</v>
      </c>
      <c r="G39" s="60"/>
      <c r="H39" s="194">
        <f>H11+H27+H32</f>
        <v>2260</v>
      </c>
      <c r="I39" s="60">
        <f>I32+I27+I11</f>
        <v>21</v>
      </c>
      <c r="J39" s="60">
        <f>H39-E39</f>
        <v>1036.96</v>
      </c>
      <c r="K39" s="77"/>
      <c r="L39" s="77"/>
      <c r="M39" s="77"/>
      <c r="O39" s="170"/>
      <c r="P39" s="70"/>
      <c r="Q39" s="78"/>
      <c r="R39" s="52"/>
      <c r="S39" s="242"/>
    </row>
    <row r="40" spans="1:19" s="58" customFormat="1" ht="30" customHeight="1">
      <c r="A40" s="320" t="s">
        <v>317</v>
      </c>
      <c r="B40" s="321"/>
      <c r="C40" s="60">
        <v>21</v>
      </c>
      <c r="D40" s="103"/>
      <c r="E40" s="60">
        <v>1223.04</v>
      </c>
      <c r="F40" s="60">
        <v>48</v>
      </c>
      <c r="G40" s="60"/>
      <c r="H40" s="60">
        <f>H39+H33+H34+H35+H36+H37+H38</f>
        <v>2720</v>
      </c>
      <c r="I40" s="60">
        <f>I39+I33+I34+I35+I36+I37+I38</f>
        <v>27</v>
      </c>
      <c r="J40" s="60">
        <f>H40-E40</f>
        <v>1496.96</v>
      </c>
      <c r="K40" s="77"/>
      <c r="L40" s="77"/>
      <c r="M40" s="77"/>
      <c r="N40" s="193"/>
      <c r="O40" s="170"/>
      <c r="P40" s="70"/>
      <c r="Q40" s="78"/>
      <c r="R40" s="52"/>
      <c r="S40" s="242"/>
    </row>
    <row r="41" spans="1:19" s="58" customFormat="1" ht="30" customHeight="1">
      <c r="A41" s="341" t="s">
        <v>313</v>
      </c>
      <c r="B41" s="342"/>
      <c r="C41" s="77"/>
      <c r="D41" s="106"/>
      <c r="E41" s="77"/>
      <c r="F41" s="77"/>
      <c r="G41" s="77"/>
      <c r="H41" s="77"/>
      <c r="I41" s="77"/>
      <c r="J41" s="77"/>
      <c r="K41" s="77"/>
      <c r="L41" s="77"/>
      <c r="M41" s="172"/>
      <c r="N41" s="174">
        <f>SUM(N12:N40)</f>
        <v>18</v>
      </c>
      <c r="O41" s="175"/>
      <c r="P41" s="176">
        <f>SUM(P12:P40)</f>
        <v>0</v>
      </c>
      <c r="Q41" s="78"/>
      <c r="R41" s="52"/>
      <c r="S41" s="242"/>
    </row>
    <row r="42" spans="1:19">
      <c r="A42" s="257" t="s">
        <v>83</v>
      </c>
      <c r="B42" s="271" t="s">
        <v>86</v>
      </c>
      <c r="C42" s="259">
        <v>10</v>
      </c>
      <c r="D42" s="272"/>
      <c r="E42" s="272">
        <f>D43+D44+D45+D46+D47+D48+D49+D50+D51+D52</f>
        <v>126.84000000000002</v>
      </c>
      <c r="F42" s="262"/>
      <c r="G42" s="262"/>
      <c r="H42" s="262"/>
      <c r="I42" s="262"/>
      <c r="J42" s="262"/>
      <c r="K42" s="262"/>
      <c r="L42" s="259"/>
      <c r="M42" s="259"/>
      <c r="N42" s="273"/>
      <c r="O42" s="274"/>
      <c r="P42" s="275"/>
      <c r="Q42" s="268"/>
      <c r="R42" s="52"/>
      <c r="S42" s="242"/>
    </row>
    <row r="43" spans="1:19">
      <c r="A43" s="122" t="s">
        <v>192</v>
      </c>
      <c r="B43" s="26"/>
      <c r="C43" s="28"/>
      <c r="D43" s="92">
        <v>12.6</v>
      </c>
      <c r="E43" s="28"/>
      <c r="F43" s="57"/>
      <c r="G43" s="57"/>
      <c r="H43" s="57"/>
      <c r="I43" s="57"/>
      <c r="J43" s="57"/>
      <c r="K43" s="289"/>
      <c r="L43" s="290"/>
      <c r="M43" s="28"/>
      <c r="N43" s="151"/>
      <c r="O43" s="67"/>
      <c r="P43" s="68"/>
      <c r="Q43" s="31"/>
      <c r="R43" s="52"/>
      <c r="S43" s="242"/>
    </row>
    <row r="44" spans="1:19">
      <c r="A44" s="122" t="s">
        <v>193</v>
      </c>
      <c r="B44" s="26"/>
      <c r="C44" s="28"/>
      <c r="D44" s="92">
        <v>11.04</v>
      </c>
      <c r="E44" s="28"/>
      <c r="F44" s="57"/>
      <c r="G44" s="57"/>
      <c r="H44" s="57"/>
      <c r="I44" s="57"/>
      <c r="J44" s="57"/>
      <c r="K44" s="289"/>
      <c r="L44" s="290"/>
      <c r="M44" s="28"/>
      <c r="N44" s="151"/>
      <c r="O44" s="67"/>
      <c r="P44" s="68"/>
      <c r="Q44" s="31"/>
      <c r="R44" s="52"/>
      <c r="S44" s="242"/>
    </row>
    <row r="45" spans="1:19">
      <c r="A45" s="122" t="s">
        <v>194</v>
      </c>
      <c r="B45" s="26"/>
      <c r="C45" s="28"/>
      <c r="D45" s="92">
        <v>17.86</v>
      </c>
      <c r="E45" s="28"/>
      <c r="F45" s="57"/>
      <c r="G45" s="57"/>
      <c r="H45" s="57"/>
      <c r="I45" s="57"/>
      <c r="J45" s="57"/>
      <c r="K45" s="289"/>
      <c r="L45" s="290"/>
      <c r="M45" s="28"/>
      <c r="N45" s="151"/>
      <c r="O45" s="67"/>
      <c r="P45" s="68"/>
      <c r="Q45" s="31"/>
      <c r="R45" s="52"/>
      <c r="S45" s="242"/>
    </row>
    <row r="46" spans="1:19">
      <c r="A46" s="122" t="s">
        <v>195</v>
      </c>
      <c r="B46" s="26"/>
      <c r="C46" s="28"/>
      <c r="D46" s="92">
        <v>11.07</v>
      </c>
      <c r="E46" s="28"/>
      <c r="F46" s="57"/>
      <c r="G46" s="57"/>
      <c r="H46" s="57"/>
      <c r="I46" s="57"/>
      <c r="J46" s="57"/>
      <c r="K46" s="289"/>
      <c r="L46" s="290"/>
      <c r="M46" s="28"/>
      <c r="N46" s="151"/>
      <c r="O46" s="67"/>
      <c r="P46" s="68"/>
      <c r="Q46" s="31"/>
      <c r="R46" s="52"/>
      <c r="S46" s="242"/>
    </row>
    <row r="47" spans="1:19">
      <c r="A47" s="122" t="s">
        <v>196</v>
      </c>
      <c r="B47" s="26"/>
      <c r="C47" s="28"/>
      <c r="D47" s="92">
        <v>17.95</v>
      </c>
      <c r="E47" s="28"/>
      <c r="F47" s="57"/>
      <c r="G47" s="57"/>
      <c r="H47" s="57"/>
      <c r="I47" s="57"/>
      <c r="J47" s="57"/>
      <c r="K47" s="289"/>
      <c r="L47" s="290"/>
      <c r="M47" s="28"/>
      <c r="N47" s="151"/>
      <c r="O47" s="67"/>
      <c r="P47" s="68"/>
      <c r="Q47" s="31"/>
      <c r="R47" s="52"/>
      <c r="S47" s="242"/>
    </row>
    <row r="48" spans="1:19">
      <c r="A48" s="122" t="s">
        <v>197</v>
      </c>
      <c r="B48" s="26"/>
      <c r="C48" s="28"/>
      <c r="D48" s="109">
        <v>8.1199999999999992</v>
      </c>
      <c r="E48" s="28"/>
      <c r="F48" s="57"/>
      <c r="G48" s="57"/>
      <c r="H48" s="57"/>
      <c r="I48" s="57"/>
      <c r="J48" s="57"/>
      <c r="K48" s="289"/>
      <c r="L48" s="290"/>
      <c r="M48" s="28"/>
      <c r="N48" s="151"/>
      <c r="O48" s="67"/>
      <c r="P48" s="68"/>
      <c r="Q48" s="31"/>
      <c r="R48" s="52"/>
      <c r="S48" s="242"/>
    </row>
    <row r="49" spans="1:19">
      <c r="A49" s="122" t="s">
        <v>198</v>
      </c>
      <c r="B49" s="26"/>
      <c r="C49" s="28"/>
      <c r="D49" s="92">
        <v>8.65</v>
      </c>
      <c r="E49" s="28"/>
      <c r="F49" s="57"/>
      <c r="G49" s="57"/>
      <c r="H49" s="57"/>
      <c r="I49" s="57"/>
      <c r="J49" s="57"/>
      <c r="K49" s="289"/>
      <c r="L49" s="290"/>
      <c r="M49" s="28"/>
      <c r="N49" s="151"/>
      <c r="O49" s="67"/>
      <c r="P49" s="68"/>
      <c r="Q49" s="31"/>
      <c r="R49" s="52"/>
      <c r="S49" s="242"/>
    </row>
    <row r="50" spans="1:19">
      <c r="A50" s="122" t="s">
        <v>199</v>
      </c>
      <c r="B50" s="26"/>
      <c r="C50" s="28"/>
      <c r="D50" s="92">
        <v>15.12</v>
      </c>
      <c r="E50" s="28"/>
      <c r="F50" s="57"/>
      <c r="G50" s="57"/>
      <c r="H50" s="57"/>
      <c r="I50" s="57"/>
      <c r="J50" s="57"/>
      <c r="K50" s="289"/>
      <c r="L50" s="290"/>
      <c r="M50" s="28"/>
      <c r="N50" s="151"/>
      <c r="O50" s="67"/>
      <c r="P50" s="68"/>
      <c r="Q50" s="31"/>
      <c r="R50" s="52"/>
      <c r="S50" s="242"/>
    </row>
    <row r="51" spans="1:19">
      <c r="A51" s="122" t="s">
        <v>200</v>
      </c>
      <c r="B51" s="26"/>
      <c r="C51" s="28"/>
      <c r="D51" s="92">
        <v>16.54</v>
      </c>
      <c r="E51" s="28"/>
      <c r="F51" s="57"/>
      <c r="G51" s="57"/>
      <c r="H51" s="57"/>
      <c r="I51" s="57"/>
      <c r="J51" s="57"/>
      <c r="K51" s="289"/>
      <c r="L51" s="290"/>
      <c r="M51" s="28"/>
      <c r="N51" s="151"/>
      <c r="O51" s="67"/>
      <c r="P51" s="68"/>
      <c r="Q51" s="31"/>
      <c r="R51" s="52"/>
      <c r="S51" s="242"/>
    </row>
    <row r="52" spans="1:19">
      <c r="A52" s="122" t="s">
        <v>201</v>
      </c>
      <c r="B52" s="26"/>
      <c r="C52" s="28"/>
      <c r="D52" s="92">
        <v>7.89</v>
      </c>
      <c r="E52" s="28"/>
      <c r="F52" s="57"/>
      <c r="G52" s="57"/>
      <c r="H52" s="57"/>
      <c r="I52" s="57"/>
      <c r="J52" s="57"/>
      <c r="K52" s="289"/>
      <c r="L52" s="290"/>
      <c r="M52" s="28"/>
      <c r="N52" s="151"/>
      <c r="O52" s="67"/>
      <c r="P52" s="68"/>
      <c r="Q52" s="31"/>
      <c r="R52" s="52"/>
      <c r="S52" s="242"/>
    </row>
    <row r="53" spans="1:19">
      <c r="A53" s="190" t="s">
        <v>84</v>
      </c>
      <c r="B53" s="191" t="s">
        <v>85</v>
      </c>
      <c r="C53" s="149">
        <v>0</v>
      </c>
      <c r="D53" s="282"/>
      <c r="E53" s="149"/>
      <c r="F53" s="149">
        <v>14</v>
      </c>
      <c r="G53" s="149">
        <v>21</v>
      </c>
      <c r="H53" s="149">
        <f>G53*F53</f>
        <v>294</v>
      </c>
      <c r="I53" s="149">
        <v>14</v>
      </c>
      <c r="J53" s="149">
        <v>294</v>
      </c>
      <c r="K53" s="149"/>
      <c r="L53" s="28"/>
      <c r="M53" s="179" t="s">
        <v>270</v>
      </c>
      <c r="N53" s="180">
        <v>0</v>
      </c>
      <c r="O53" s="181">
        <v>0</v>
      </c>
      <c r="P53" s="182">
        <f t="shared" ref="P53:P59" si="5">O53*N53</f>
        <v>0</v>
      </c>
      <c r="Q53" s="276"/>
      <c r="R53" s="52"/>
      <c r="S53" s="294" t="s">
        <v>309</v>
      </c>
    </row>
    <row r="54" spans="1:19">
      <c r="A54" s="122" t="s">
        <v>89</v>
      </c>
      <c r="B54" s="26" t="s">
        <v>88</v>
      </c>
      <c r="C54" s="28">
        <v>1</v>
      </c>
      <c r="D54" s="92">
        <v>38.11</v>
      </c>
      <c r="E54" s="28">
        <f>D54*C54</f>
        <v>38.11</v>
      </c>
      <c r="F54" s="57"/>
      <c r="G54" s="57"/>
      <c r="H54" s="57"/>
      <c r="I54" s="57"/>
      <c r="J54" s="57"/>
      <c r="K54" s="291"/>
      <c r="L54" s="290"/>
      <c r="M54" s="171"/>
      <c r="N54" s="151"/>
      <c r="O54" s="67"/>
      <c r="P54" s="68"/>
      <c r="Q54" s="31"/>
      <c r="R54" s="52"/>
      <c r="S54" s="242"/>
    </row>
    <row r="55" spans="1:19">
      <c r="A55" s="190" t="s">
        <v>90</v>
      </c>
      <c r="B55" s="191" t="s">
        <v>229</v>
      </c>
      <c r="C55" s="149">
        <v>0</v>
      </c>
      <c r="D55" s="282"/>
      <c r="E55" s="149"/>
      <c r="F55" s="149">
        <v>3</v>
      </c>
      <c r="G55" s="149">
        <v>24</v>
      </c>
      <c r="H55" s="149">
        <f>G55*F55</f>
        <v>72</v>
      </c>
      <c r="I55" s="149">
        <v>3</v>
      </c>
      <c r="J55" s="149">
        <f>H55</f>
        <v>72</v>
      </c>
      <c r="K55" s="149"/>
      <c r="L55" s="149"/>
      <c r="M55" s="179" t="s">
        <v>271</v>
      </c>
      <c r="N55" s="180">
        <v>0</v>
      </c>
      <c r="O55" s="181">
        <v>0</v>
      </c>
      <c r="P55" s="182">
        <f t="shared" si="5"/>
        <v>0</v>
      </c>
      <c r="Q55" s="276"/>
      <c r="R55" s="52"/>
      <c r="S55" s="294" t="s">
        <v>287</v>
      </c>
    </row>
    <row r="56" spans="1:19">
      <c r="A56" s="190" t="s">
        <v>91</v>
      </c>
      <c r="B56" s="191" t="s">
        <v>92</v>
      </c>
      <c r="C56" s="149">
        <v>0</v>
      </c>
      <c r="D56" s="282"/>
      <c r="E56" s="149"/>
      <c r="F56" s="149">
        <v>6</v>
      </c>
      <c r="G56" s="149">
        <v>10</v>
      </c>
      <c r="H56" s="149">
        <f>G56*F56</f>
        <v>60</v>
      </c>
      <c r="I56" s="149">
        <v>6</v>
      </c>
      <c r="J56" s="149">
        <v>60</v>
      </c>
      <c r="K56" s="149"/>
      <c r="L56" s="149"/>
      <c r="M56" s="179" t="s">
        <v>272</v>
      </c>
      <c r="N56" s="180">
        <v>0</v>
      </c>
      <c r="O56" s="181">
        <v>0</v>
      </c>
      <c r="P56" s="182">
        <f t="shared" si="5"/>
        <v>0</v>
      </c>
      <c r="Q56" s="276"/>
      <c r="R56" s="52"/>
      <c r="S56" s="294" t="s">
        <v>288</v>
      </c>
    </row>
    <row r="57" spans="1:19">
      <c r="A57" s="190" t="s">
        <v>93</v>
      </c>
      <c r="B57" s="191" t="s">
        <v>94</v>
      </c>
      <c r="C57" s="149">
        <v>0</v>
      </c>
      <c r="D57" s="282"/>
      <c r="E57" s="149"/>
      <c r="F57" s="149">
        <v>1</v>
      </c>
      <c r="G57" s="149">
        <v>24</v>
      </c>
      <c r="H57" s="149">
        <f>G57*F57</f>
        <v>24</v>
      </c>
      <c r="I57" s="149">
        <v>1</v>
      </c>
      <c r="J57" s="149">
        <v>24</v>
      </c>
      <c r="K57" s="149"/>
      <c r="L57" s="149"/>
      <c r="M57" s="179" t="s">
        <v>93</v>
      </c>
      <c r="N57" s="180">
        <v>0</v>
      </c>
      <c r="O57" s="181">
        <v>0</v>
      </c>
      <c r="P57" s="182">
        <f t="shared" si="5"/>
        <v>0</v>
      </c>
      <c r="Q57" s="276"/>
      <c r="R57" s="52"/>
      <c r="S57" s="242"/>
    </row>
    <row r="58" spans="1:19">
      <c r="A58" s="190" t="s">
        <v>95</v>
      </c>
      <c r="B58" s="191" t="s">
        <v>97</v>
      </c>
      <c r="C58" s="149">
        <v>0</v>
      </c>
      <c r="D58" s="282"/>
      <c r="E58" s="149"/>
      <c r="F58" s="149">
        <v>1</v>
      </c>
      <c r="G58" s="149">
        <v>24</v>
      </c>
      <c r="H58" s="149">
        <v>24</v>
      </c>
      <c r="I58" s="149">
        <v>1</v>
      </c>
      <c r="J58" s="149">
        <v>24</v>
      </c>
      <c r="K58" s="149"/>
      <c r="L58" s="149"/>
      <c r="M58" s="179" t="s">
        <v>95</v>
      </c>
      <c r="N58" s="180">
        <v>0</v>
      </c>
      <c r="O58" s="181">
        <v>0</v>
      </c>
      <c r="P58" s="182">
        <f t="shared" si="5"/>
        <v>0</v>
      </c>
      <c r="Q58" s="276"/>
      <c r="R58" s="52"/>
      <c r="S58" s="242"/>
    </row>
    <row r="59" spans="1:19">
      <c r="A59" s="190" t="s">
        <v>98</v>
      </c>
      <c r="B59" s="191" t="s">
        <v>96</v>
      </c>
      <c r="C59" s="149">
        <v>0</v>
      </c>
      <c r="D59" s="282"/>
      <c r="E59" s="149"/>
      <c r="F59" s="149">
        <v>1</v>
      </c>
      <c r="G59" s="149">
        <v>24</v>
      </c>
      <c r="H59" s="149">
        <v>24</v>
      </c>
      <c r="I59" s="149">
        <v>1</v>
      </c>
      <c r="J59" s="149">
        <v>24</v>
      </c>
      <c r="K59" s="149"/>
      <c r="L59" s="149"/>
      <c r="M59" s="179" t="s">
        <v>98</v>
      </c>
      <c r="N59" s="180">
        <v>0</v>
      </c>
      <c r="O59" s="181">
        <v>0</v>
      </c>
      <c r="P59" s="182">
        <f t="shared" si="5"/>
        <v>0</v>
      </c>
      <c r="Q59" s="276"/>
      <c r="R59" s="52"/>
      <c r="S59" s="242"/>
    </row>
    <row r="60" spans="1:19" s="58" customFormat="1">
      <c r="A60" s="324" t="s">
        <v>315</v>
      </c>
      <c r="B60" s="325"/>
      <c r="C60" s="60">
        <f>SUM(C42:C59)</f>
        <v>11</v>
      </c>
      <c r="D60" s="104"/>
      <c r="E60" s="60">
        <f>SUM(E42:E59)</f>
        <v>164.95000000000002</v>
      </c>
      <c r="F60" s="59">
        <f>SUM(F53:F59)</f>
        <v>26</v>
      </c>
      <c r="G60" s="60"/>
      <c r="H60" s="59">
        <f>SUM(H53:H59)</f>
        <v>498</v>
      </c>
      <c r="I60" s="60">
        <f>SUM(I53:I59)</f>
        <v>26</v>
      </c>
      <c r="J60" s="60">
        <f>H60-E60</f>
        <v>333.04999999999995</v>
      </c>
      <c r="K60" s="77"/>
      <c r="L60" s="77"/>
      <c r="M60" s="277"/>
      <c r="N60" s="256"/>
      <c r="O60" s="278"/>
      <c r="P60" s="279"/>
      <c r="Q60" s="188"/>
      <c r="R60" s="52"/>
      <c r="S60" s="242"/>
    </row>
    <row r="61" spans="1:19" s="58" customFormat="1">
      <c r="A61" s="334" t="s">
        <v>314</v>
      </c>
      <c r="B61" s="329"/>
      <c r="C61" s="172"/>
      <c r="D61" s="173"/>
      <c r="E61" s="172"/>
      <c r="F61" s="172"/>
      <c r="G61" s="172"/>
      <c r="H61" s="172"/>
      <c r="I61" s="172"/>
      <c r="J61" s="172"/>
      <c r="K61" s="172"/>
      <c r="L61" s="172"/>
      <c r="M61" s="172"/>
      <c r="N61" s="195">
        <f>SUM(N53:N60)</f>
        <v>0</v>
      </c>
      <c r="O61" s="173"/>
      <c r="P61" s="176">
        <f>SUM(P53:P60)</f>
        <v>0</v>
      </c>
      <c r="Q61" s="188"/>
      <c r="R61" s="52"/>
      <c r="S61" s="242"/>
    </row>
    <row r="62" spans="1:19">
      <c r="R62" s="52"/>
      <c r="S62" s="242"/>
    </row>
    <row r="63" spans="1:19">
      <c r="A63" s="136"/>
      <c r="B63" s="137" t="s">
        <v>99</v>
      </c>
      <c r="C63" s="138"/>
      <c r="D63" s="139"/>
      <c r="E63" s="138"/>
      <c r="F63" s="138"/>
      <c r="G63" s="138"/>
      <c r="H63" s="138"/>
      <c r="I63" s="138"/>
      <c r="J63" s="140"/>
      <c r="K63" s="223"/>
      <c r="L63" s="223"/>
      <c r="M63" s="335"/>
      <c r="N63" s="336"/>
      <c r="O63" s="336"/>
      <c r="P63" s="337"/>
      <c r="Q63" s="189"/>
      <c r="R63" s="52"/>
      <c r="S63" s="294" t="s">
        <v>289</v>
      </c>
    </row>
    <row r="64" spans="1:19">
      <c r="A64" s="122" t="s">
        <v>100</v>
      </c>
      <c r="B64" s="26" t="s">
        <v>104</v>
      </c>
      <c r="C64" s="28">
        <v>1</v>
      </c>
      <c r="D64" s="92">
        <v>39.380000000000003</v>
      </c>
      <c r="E64" s="28">
        <f>D64*C64</f>
        <v>39.380000000000003</v>
      </c>
      <c r="F64" s="28">
        <v>1</v>
      </c>
      <c r="G64" s="28">
        <v>42</v>
      </c>
      <c r="H64" s="28">
        <v>42</v>
      </c>
      <c r="I64" s="28"/>
      <c r="J64" s="92">
        <f>G64-D64</f>
        <v>2.6199999999999974</v>
      </c>
      <c r="K64" s="290"/>
      <c r="L64" s="290"/>
      <c r="M64" s="183" t="s">
        <v>100</v>
      </c>
      <c r="N64" s="180">
        <v>0</v>
      </c>
      <c r="O64" s="181">
        <v>0</v>
      </c>
      <c r="P64" s="182">
        <f>O64*N64</f>
        <v>0</v>
      </c>
      <c r="Q64" s="276"/>
      <c r="R64" s="52"/>
      <c r="S64" s="243"/>
    </row>
    <row r="65" spans="1:19">
      <c r="A65" s="122" t="s">
        <v>101</v>
      </c>
      <c r="B65" s="26" t="s">
        <v>105</v>
      </c>
      <c r="C65" s="28">
        <v>1</v>
      </c>
      <c r="D65" s="92">
        <v>36.22</v>
      </c>
      <c r="E65" s="28">
        <f>D65*C65</f>
        <v>36.22</v>
      </c>
      <c r="F65" s="28">
        <v>1</v>
      </c>
      <c r="G65" s="28">
        <v>60</v>
      </c>
      <c r="H65" s="28">
        <v>60</v>
      </c>
      <c r="I65" s="28"/>
      <c r="J65" s="92">
        <f>G65-D65</f>
        <v>23.78</v>
      </c>
      <c r="K65" s="290"/>
      <c r="L65" s="290"/>
      <c r="M65" s="183" t="s">
        <v>101</v>
      </c>
      <c r="N65" s="180">
        <v>0</v>
      </c>
      <c r="O65" s="181">
        <v>0</v>
      </c>
      <c r="P65" s="182">
        <f>O65*N65</f>
        <v>0</v>
      </c>
      <c r="Q65" s="276"/>
      <c r="R65" s="52"/>
      <c r="S65" s="242"/>
    </row>
    <row r="66" spans="1:19">
      <c r="A66" s="122" t="s">
        <v>102</v>
      </c>
      <c r="B66" s="26" t="s">
        <v>106</v>
      </c>
      <c r="C66" s="28">
        <v>0</v>
      </c>
      <c r="D66" s="92"/>
      <c r="E66" s="28"/>
      <c r="F66" s="28">
        <v>1</v>
      </c>
      <c r="G66" s="28">
        <v>16</v>
      </c>
      <c r="H66" s="28">
        <v>16</v>
      </c>
      <c r="I66" s="28">
        <v>1</v>
      </c>
      <c r="J66" s="28">
        <v>16</v>
      </c>
      <c r="K66" s="290"/>
      <c r="L66" s="290"/>
      <c r="M66" s="183" t="s">
        <v>102</v>
      </c>
      <c r="N66" s="180">
        <v>0</v>
      </c>
      <c r="O66" s="181">
        <v>0</v>
      </c>
      <c r="P66" s="182">
        <f>O66*N66</f>
        <v>0</v>
      </c>
      <c r="Q66" s="276"/>
      <c r="R66" s="52"/>
      <c r="S66" s="242"/>
    </row>
    <row r="67" spans="1:19">
      <c r="A67" s="122" t="s">
        <v>103</v>
      </c>
      <c r="B67" s="26" t="s">
        <v>107</v>
      </c>
      <c r="C67" s="28">
        <v>0</v>
      </c>
      <c r="D67" s="92"/>
      <c r="E67" s="28"/>
      <c r="F67" s="28">
        <v>1</v>
      </c>
      <c r="G67" s="28">
        <v>30</v>
      </c>
      <c r="H67" s="28">
        <v>30</v>
      </c>
      <c r="I67" s="28">
        <v>1</v>
      </c>
      <c r="J67" s="28">
        <v>30</v>
      </c>
      <c r="K67" s="290"/>
      <c r="L67" s="290"/>
      <c r="M67" s="183" t="s">
        <v>103</v>
      </c>
      <c r="N67" s="180">
        <v>0</v>
      </c>
      <c r="O67" s="181">
        <v>0</v>
      </c>
      <c r="P67" s="182">
        <f>O67*N67</f>
        <v>0</v>
      </c>
      <c r="Q67" s="276"/>
      <c r="R67" s="52"/>
      <c r="S67" s="242"/>
    </row>
    <row r="68" spans="1:19" s="58" customFormat="1">
      <c r="A68" s="324" t="s">
        <v>318</v>
      </c>
      <c r="B68" s="325"/>
      <c r="C68" s="60">
        <f>SUM(C64:C67)</f>
        <v>2</v>
      </c>
      <c r="D68" s="103"/>
      <c r="E68" s="103">
        <f>SUM(E64:E67)</f>
        <v>75.599999999999994</v>
      </c>
      <c r="F68" s="60">
        <f>SUM(F64:F67)</f>
        <v>4</v>
      </c>
      <c r="G68" s="60">
        <f>SUM(G64:G67)</f>
        <v>148</v>
      </c>
      <c r="H68" s="60">
        <f>SUM(H64:H67)</f>
        <v>148</v>
      </c>
      <c r="I68" s="60">
        <v>2</v>
      </c>
      <c r="J68" s="60">
        <f>H68-E68</f>
        <v>72.400000000000006</v>
      </c>
      <c r="K68" s="77"/>
      <c r="L68" s="77"/>
      <c r="M68" s="77"/>
      <c r="N68" s="152"/>
      <c r="O68" s="66"/>
      <c r="P68" s="66"/>
      <c r="Q68" s="78"/>
      <c r="R68" s="52"/>
      <c r="S68" s="242"/>
    </row>
    <row r="69" spans="1:19" s="58" customFormat="1">
      <c r="A69" s="330" t="s">
        <v>319</v>
      </c>
      <c r="B69" s="329"/>
      <c r="C69" s="172"/>
      <c r="D69" s="173"/>
      <c r="E69" s="173"/>
      <c r="F69" s="172"/>
      <c r="G69" s="172"/>
      <c r="H69" s="172"/>
      <c r="I69" s="172"/>
      <c r="J69" s="172"/>
      <c r="K69" s="172"/>
      <c r="L69" s="172"/>
      <c r="M69" s="172"/>
      <c r="N69" s="174">
        <f>SUM(N64:N68)</f>
        <v>0</v>
      </c>
      <c r="O69" s="184"/>
      <c r="P69" s="184">
        <f>SUM(P64:P68)</f>
        <v>0</v>
      </c>
      <c r="Q69" s="78"/>
      <c r="R69" s="52"/>
      <c r="S69" s="242"/>
    </row>
    <row r="70" spans="1:19" s="58" customFormat="1">
      <c r="A70" s="124"/>
      <c r="B70" s="79"/>
      <c r="C70" s="77"/>
      <c r="D70" s="106"/>
      <c r="E70" s="77"/>
      <c r="F70" s="77"/>
      <c r="G70" s="77"/>
      <c r="H70" s="77"/>
      <c r="I70" s="77"/>
      <c r="J70" s="77"/>
      <c r="K70" s="77"/>
      <c r="L70" s="77"/>
      <c r="M70" s="77"/>
      <c r="N70" s="152"/>
      <c r="O70" s="66"/>
      <c r="P70" s="66"/>
      <c r="Q70" s="78"/>
      <c r="R70" s="52"/>
      <c r="S70" s="242"/>
    </row>
    <row r="71" spans="1:19" s="58" customFormat="1" ht="30" customHeight="1">
      <c r="A71" s="345" t="s">
        <v>324</v>
      </c>
      <c r="B71" s="346"/>
      <c r="C71" s="76"/>
      <c r="D71" s="107"/>
      <c r="E71" s="76">
        <f>E68+E60+E39</f>
        <v>1463.59</v>
      </c>
      <c r="F71" s="76"/>
      <c r="G71" s="76"/>
      <c r="H71" s="76">
        <f>H68+H60+H40</f>
        <v>3366</v>
      </c>
      <c r="I71" s="76"/>
      <c r="J71" s="76">
        <f>J68+J60+J39</f>
        <v>1442.4099999999999</v>
      </c>
      <c r="K71" s="76"/>
      <c r="L71" s="76"/>
      <c r="M71" s="77"/>
      <c r="N71" s="152"/>
      <c r="O71" s="66"/>
      <c r="P71" s="66"/>
      <c r="Q71" s="78"/>
      <c r="R71" s="52"/>
      <c r="S71" s="242"/>
    </row>
    <row r="72" spans="1:19" s="58" customFormat="1">
      <c r="A72" s="328" t="s">
        <v>325</v>
      </c>
      <c r="B72" s="329"/>
      <c r="C72" s="172"/>
      <c r="D72" s="173"/>
      <c r="E72" s="172"/>
      <c r="F72" s="172"/>
      <c r="G72" s="172"/>
      <c r="H72" s="172"/>
      <c r="I72" s="172"/>
      <c r="J72" s="172"/>
      <c r="K72" s="172"/>
      <c r="L72" s="172"/>
      <c r="M72" s="172"/>
      <c r="N72" s="195"/>
      <c r="O72" s="173"/>
      <c r="P72" s="176">
        <f>P69+P61+P41</f>
        <v>0</v>
      </c>
      <c r="Q72" s="239"/>
      <c r="R72" s="52"/>
      <c r="S72" s="242"/>
    </row>
    <row r="73" spans="1:19">
      <c r="A73" s="335"/>
      <c r="B73" s="336"/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</row>
    <row r="74" spans="1:19">
      <c r="A74" s="125" t="s">
        <v>37</v>
      </c>
      <c r="B74" s="29" t="s">
        <v>8</v>
      </c>
      <c r="C74" s="44"/>
      <c r="D74" s="108"/>
      <c r="E74" s="44"/>
      <c r="F74" s="44"/>
      <c r="G74" s="44"/>
      <c r="H74" s="44"/>
      <c r="I74" s="44"/>
      <c r="J74" s="141"/>
      <c r="K74" s="44"/>
      <c r="L74" s="44"/>
      <c r="M74" s="338"/>
      <c r="N74" s="339"/>
      <c r="O74" s="339"/>
      <c r="P74" s="340"/>
      <c r="Q74" s="196"/>
      <c r="R74" s="52"/>
      <c r="S74" s="242"/>
    </row>
    <row r="75" spans="1:19" s="229" customFormat="1">
      <c r="A75" s="230" t="s">
        <v>202</v>
      </c>
      <c r="B75" s="231" t="s">
        <v>109</v>
      </c>
      <c r="C75" s="280">
        <v>0</v>
      </c>
      <c r="D75" s="197"/>
      <c r="E75" s="280"/>
      <c r="F75" s="280">
        <v>1</v>
      </c>
      <c r="G75" s="280">
        <v>200</v>
      </c>
      <c r="H75" s="280">
        <v>200</v>
      </c>
      <c r="I75" s="280">
        <v>1</v>
      </c>
      <c r="J75" s="280">
        <v>200</v>
      </c>
      <c r="K75" s="28"/>
      <c r="L75" s="28"/>
      <c r="M75" s="183" t="s">
        <v>202</v>
      </c>
      <c r="N75" s="180">
        <v>0</v>
      </c>
      <c r="O75" s="181">
        <v>0</v>
      </c>
      <c r="P75" s="182">
        <f t="shared" ref="P75:P107" si="6">O75*N75</f>
        <v>0</v>
      </c>
      <c r="Q75" s="276"/>
      <c r="R75" s="52"/>
      <c r="S75" s="242"/>
    </row>
    <row r="76" spans="1:19">
      <c r="A76" s="122" t="s">
        <v>30</v>
      </c>
      <c r="B76" s="26" t="s">
        <v>108</v>
      </c>
      <c r="C76" s="28">
        <v>1</v>
      </c>
      <c r="D76" s="92">
        <v>113.75</v>
      </c>
      <c r="E76" s="28">
        <v>113.75</v>
      </c>
      <c r="F76" s="28">
        <v>1</v>
      </c>
      <c r="G76" s="28">
        <v>160</v>
      </c>
      <c r="H76" s="28">
        <v>160</v>
      </c>
      <c r="I76" s="28"/>
      <c r="J76" s="28">
        <f>H76-E76</f>
        <v>46.25</v>
      </c>
      <c r="K76" s="290"/>
      <c r="L76" s="290"/>
      <c r="M76" s="183" t="s">
        <v>30</v>
      </c>
      <c r="N76" s="180">
        <v>0</v>
      </c>
      <c r="O76" s="181">
        <v>0</v>
      </c>
      <c r="P76" s="182">
        <f t="shared" si="6"/>
        <v>0</v>
      </c>
      <c r="Q76" s="276"/>
      <c r="R76" s="52"/>
      <c r="S76" s="294" t="s">
        <v>294</v>
      </c>
    </row>
    <row r="77" spans="1:19" s="229" customFormat="1">
      <c r="A77" s="230" t="s">
        <v>203</v>
      </c>
      <c r="B77" s="231" t="s">
        <v>110</v>
      </c>
      <c r="C77" s="280">
        <v>0</v>
      </c>
      <c r="D77" s="197"/>
      <c r="E77" s="280"/>
      <c r="F77" s="280">
        <v>1</v>
      </c>
      <c r="G77" s="280">
        <v>80</v>
      </c>
      <c r="H77" s="280">
        <v>80</v>
      </c>
      <c r="I77" s="280">
        <v>1</v>
      </c>
      <c r="J77" s="280">
        <v>80</v>
      </c>
      <c r="K77" s="280"/>
      <c r="L77" s="28"/>
      <c r="M77" s="183" t="s">
        <v>203</v>
      </c>
      <c r="N77" s="180">
        <v>0</v>
      </c>
      <c r="O77" s="181">
        <v>0</v>
      </c>
      <c r="P77" s="182">
        <f t="shared" si="6"/>
        <v>0</v>
      </c>
      <c r="Q77" s="276"/>
      <c r="R77" s="52"/>
      <c r="S77" s="296"/>
    </row>
    <row r="78" spans="1:19">
      <c r="A78" s="122" t="s">
        <v>31</v>
      </c>
      <c r="B78" s="26" t="s">
        <v>113</v>
      </c>
      <c r="C78" s="28">
        <v>1</v>
      </c>
      <c r="D78" s="92">
        <v>108.75</v>
      </c>
      <c r="E78" s="28">
        <v>108.75</v>
      </c>
      <c r="F78" s="28">
        <v>1</v>
      </c>
      <c r="G78" s="28">
        <v>110</v>
      </c>
      <c r="H78" s="28">
        <v>110</v>
      </c>
      <c r="I78" s="28"/>
      <c r="J78" s="28">
        <f>H78-E78</f>
        <v>1.25</v>
      </c>
      <c r="K78" s="290"/>
      <c r="L78" s="290"/>
      <c r="M78" s="241"/>
      <c r="N78" s="151">
        <v>0</v>
      </c>
      <c r="O78" s="67">
        <v>0</v>
      </c>
      <c r="P78" s="68">
        <f t="shared" si="6"/>
        <v>0</v>
      </c>
      <c r="Q78" s="31"/>
      <c r="R78" s="52"/>
      <c r="S78" s="295" t="s">
        <v>312</v>
      </c>
    </row>
    <row r="79" spans="1:19" s="229" customFormat="1">
      <c r="A79" s="230" t="s">
        <v>32</v>
      </c>
      <c r="B79" s="231" t="s">
        <v>114</v>
      </c>
      <c r="C79" s="280">
        <v>0</v>
      </c>
      <c r="D79" s="197"/>
      <c r="E79" s="280"/>
      <c r="F79" s="280">
        <v>1</v>
      </c>
      <c r="G79" s="281">
        <v>297</v>
      </c>
      <c r="H79" s="280">
        <v>297</v>
      </c>
      <c r="I79" s="280">
        <v>1</v>
      </c>
      <c r="J79" s="280">
        <f>H79-E79</f>
        <v>297</v>
      </c>
      <c r="K79" s="28"/>
      <c r="L79" s="28"/>
      <c r="M79" s="183" t="s">
        <v>32</v>
      </c>
      <c r="N79" s="180">
        <v>0</v>
      </c>
      <c r="O79" s="181">
        <v>0</v>
      </c>
      <c r="P79" s="182">
        <f t="shared" si="6"/>
        <v>0</v>
      </c>
      <c r="Q79" s="276"/>
      <c r="R79" s="52"/>
      <c r="S79" s="294" t="s">
        <v>295</v>
      </c>
    </row>
    <row r="80" spans="1:19">
      <c r="A80" s="122" t="s">
        <v>123</v>
      </c>
      <c r="B80" s="26" t="s">
        <v>115</v>
      </c>
      <c r="C80" s="28">
        <v>4</v>
      </c>
      <c r="D80" s="119"/>
      <c r="E80" s="92">
        <v>84.54</v>
      </c>
      <c r="F80" s="28"/>
      <c r="G80" s="28"/>
      <c r="H80" s="28">
        <v>186</v>
      </c>
      <c r="I80" s="28"/>
      <c r="J80" s="28">
        <f>H80-E80</f>
        <v>101.46</v>
      </c>
      <c r="K80" s="290"/>
      <c r="L80" s="290"/>
      <c r="M80" s="183" t="s">
        <v>123</v>
      </c>
      <c r="N80" s="180"/>
      <c r="O80" s="181"/>
      <c r="P80" s="182"/>
      <c r="Q80" s="276"/>
      <c r="R80" s="52"/>
      <c r="S80" s="294" t="s">
        <v>297</v>
      </c>
    </row>
    <row r="81" spans="1:19">
      <c r="A81" s="122" t="s">
        <v>204</v>
      </c>
      <c r="B81" s="26" t="s">
        <v>208</v>
      </c>
      <c r="C81" s="28">
        <v>1</v>
      </c>
      <c r="D81" s="134">
        <v>20.62</v>
      </c>
      <c r="E81" s="134"/>
      <c r="F81" s="28"/>
      <c r="G81" s="122"/>
      <c r="H81" s="26"/>
      <c r="I81" s="28"/>
      <c r="J81" s="134"/>
      <c r="K81" s="292"/>
      <c r="L81" s="290"/>
      <c r="M81" s="241"/>
      <c r="N81" s="151">
        <v>0</v>
      </c>
      <c r="O81" s="67">
        <v>0</v>
      </c>
      <c r="P81" s="68">
        <f t="shared" si="6"/>
        <v>0</v>
      </c>
      <c r="Q81" s="134"/>
      <c r="R81" s="52"/>
      <c r="S81" s="347" t="s">
        <v>310</v>
      </c>
    </row>
    <row r="82" spans="1:19">
      <c r="A82" s="122" t="s">
        <v>205</v>
      </c>
      <c r="B82" s="26" t="s">
        <v>209</v>
      </c>
      <c r="C82" s="28">
        <v>1</v>
      </c>
      <c r="D82" s="134">
        <v>21.65</v>
      </c>
      <c r="E82" s="134"/>
      <c r="F82" s="28"/>
      <c r="G82" s="28"/>
      <c r="H82" s="28"/>
      <c r="I82" s="28"/>
      <c r="J82" s="28"/>
      <c r="K82" s="290"/>
      <c r="L82" s="290"/>
      <c r="M82" s="241"/>
      <c r="N82" s="151">
        <v>0</v>
      </c>
      <c r="O82" s="67">
        <v>0</v>
      </c>
      <c r="P82" s="68">
        <f t="shared" si="6"/>
        <v>0</v>
      </c>
      <c r="Q82" s="31"/>
      <c r="R82" s="52"/>
      <c r="S82" s="348"/>
    </row>
    <row r="83" spans="1:19">
      <c r="A83" s="122" t="s">
        <v>206</v>
      </c>
      <c r="B83" s="26" t="s">
        <v>210</v>
      </c>
      <c r="C83" s="28">
        <v>1</v>
      </c>
      <c r="D83" s="134">
        <v>21.65</v>
      </c>
      <c r="E83" s="134"/>
      <c r="F83" s="28"/>
      <c r="G83" s="28"/>
      <c r="H83" s="28"/>
      <c r="I83" s="28"/>
      <c r="J83" s="28"/>
      <c r="K83" s="290"/>
      <c r="L83" s="290"/>
      <c r="M83" s="241"/>
      <c r="N83" s="151">
        <v>0</v>
      </c>
      <c r="O83" s="67">
        <v>0</v>
      </c>
      <c r="P83" s="68">
        <f t="shared" si="6"/>
        <v>0</v>
      </c>
      <c r="Q83" s="31"/>
      <c r="R83" s="52"/>
      <c r="S83" s="348"/>
    </row>
    <row r="84" spans="1:19">
      <c r="A84" s="122" t="s">
        <v>207</v>
      </c>
      <c r="B84" s="26" t="s">
        <v>208</v>
      </c>
      <c r="C84" s="28">
        <v>1</v>
      </c>
      <c r="D84" s="134">
        <v>20.62</v>
      </c>
      <c r="E84" s="134"/>
      <c r="F84" s="28"/>
      <c r="G84" s="28"/>
      <c r="H84" s="28"/>
      <c r="I84" s="28"/>
      <c r="J84" s="28"/>
      <c r="K84" s="290"/>
      <c r="L84" s="290"/>
      <c r="M84" s="241"/>
      <c r="N84" s="151">
        <v>0</v>
      </c>
      <c r="O84" s="67">
        <v>0</v>
      </c>
      <c r="P84" s="68">
        <f t="shared" si="6"/>
        <v>0</v>
      </c>
      <c r="Q84" s="31"/>
      <c r="R84" s="52"/>
      <c r="S84" s="348"/>
    </row>
    <row r="85" spans="1:19">
      <c r="A85" s="122" t="s">
        <v>33</v>
      </c>
      <c r="B85" s="26" t="s">
        <v>234</v>
      </c>
      <c r="C85" s="28">
        <v>7</v>
      </c>
      <c r="D85" s="134"/>
      <c r="E85" s="134">
        <f>D86+D87+D88+D89+D90+D91+D92</f>
        <v>163.65999999999997</v>
      </c>
      <c r="F85" s="28"/>
      <c r="G85" s="28"/>
      <c r="H85" s="28"/>
      <c r="I85" s="28"/>
      <c r="J85" s="28"/>
      <c r="K85" s="290"/>
      <c r="L85" s="290"/>
      <c r="M85" s="241"/>
      <c r="N85" s="250">
        <v>0</v>
      </c>
      <c r="O85" s="67">
        <v>0</v>
      </c>
      <c r="P85" s="67">
        <f t="shared" si="6"/>
        <v>0</v>
      </c>
      <c r="Q85" s="31"/>
      <c r="R85" s="52"/>
      <c r="S85" s="348"/>
    </row>
    <row r="86" spans="1:19">
      <c r="A86" s="122" t="s">
        <v>211</v>
      </c>
      <c r="B86" s="26" t="s">
        <v>121</v>
      </c>
      <c r="C86" s="28">
        <v>1</v>
      </c>
      <c r="D86" s="92">
        <v>39.299999999999997</v>
      </c>
      <c r="E86" s="28"/>
      <c r="F86" s="28">
        <v>1</v>
      </c>
      <c r="G86" s="28">
        <v>24</v>
      </c>
      <c r="H86" s="28">
        <v>24</v>
      </c>
      <c r="I86" s="28"/>
      <c r="J86" s="28"/>
      <c r="K86" s="290"/>
      <c r="L86" s="290"/>
      <c r="M86" s="241"/>
      <c r="N86" s="250">
        <v>0</v>
      </c>
      <c r="O86" s="67">
        <v>0</v>
      </c>
      <c r="P86" s="67">
        <f t="shared" si="6"/>
        <v>0</v>
      </c>
      <c r="Q86" s="31"/>
      <c r="R86" s="52"/>
      <c r="S86" s="348"/>
    </row>
    <row r="87" spans="1:19">
      <c r="A87" s="122" t="s">
        <v>212</v>
      </c>
      <c r="B87" s="26" t="s">
        <v>122</v>
      </c>
      <c r="C87" s="28">
        <v>1</v>
      </c>
      <c r="D87" s="28">
        <v>21.43</v>
      </c>
      <c r="E87" s="28"/>
      <c r="F87" s="28">
        <v>1</v>
      </c>
      <c r="G87" s="28">
        <v>16</v>
      </c>
      <c r="H87" s="28">
        <v>16</v>
      </c>
      <c r="I87" s="28"/>
      <c r="J87" s="28"/>
      <c r="K87" s="290"/>
      <c r="L87" s="290"/>
      <c r="M87" s="241"/>
      <c r="N87" s="250">
        <v>0</v>
      </c>
      <c r="O87" s="67">
        <v>0</v>
      </c>
      <c r="P87" s="67">
        <f t="shared" si="6"/>
        <v>0</v>
      </c>
      <c r="Q87" s="31"/>
      <c r="R87" s="52"/>
      <c r="S87" s="348"/>
    </row>
    <row r="88" spans="1:19">
      <c r="A88" s="122" t="s">
        <v>213</v>
      </c>
      <c r="B88" s="26" t="s">
        <v>117</v>
      </c>
      <c r="C88" s="28">
        <v>1</v>
      </c>
      <c r="D88" s="28">
        <v>22.9</v>
      </c>
      <c r="E88" s="28"/>
      <c r="F88" s="28">
        <v>1</v>
      </c>
      <c r="G88" s="28">
        <v>16</v>
      </c>
      <c r="H88" s="61">
        <v>16</v>
      </c>
      <c r="I88" s="28"/>
      <c r="J88" s="28"/>
      <c r="K88" s="290"/>
      <c r="L88" s="290"/>
      <c r="M88" s="241"/>
      <c r="N88" s="250">
        <v>0</v>
      </c>
      <c r="O88" s="67">
        <v>0</v>
      </c>
      <c r="P88" s="67">
        <f t="shared" si="6"/>
        <v>0</v>
      </c>
      <c r="Q88" s="31"/>
      <c r="R88" s="52"/>
      <c r="S88" s="348"/>
    </row>
    <row r="89" spans="1:19">
      <c r="A89" s="122" t="s">
        <v>214</v>
      </c>
      <c r="B89" s="26" t="s">
        <v>116</v>
      </c>
      <c r="C89" s="28">
        <v>1</v>
      </c>
      <c r="D89" s="28">
        <v>30.38</v>
      </c>
      <c r="E89" s="28"/>
      <c r="F89" s="28">
        <v>1</v>
      </c>
      <c r="G89" s="28">
        <v>16</v>
      </c>
      <c r="H89" s="28">
        <v>16</v>
      </c>
      <c r="I89" s="28"/>
      <c r="J89" s="28"/>
      <c r="K89" s="290"/>
      <c r="L89" s="290"/>
      <c r="M89" s="241"/>
      <c r="N89" s="250">
        <v>0</v>
      </c>
      <c r="O89" s="67">
        <v>0</v>
      </c>
      <c r="P89" s="67">
        <f t="shared" si="6"/>
        <v>0</v>
      </c>
      <c r="Q89" s="31"/>
      <c r="R89" s="52"/>
      <c r="S89" s="348"/>
    </row>
    <row r="90" spans="1:19">
      <c r="A90" s="122" t="s">
        <v>215</v>
      </c>
      <c r="B90" s="26" t="s">
        <v>118</v>
      </c>
      <c r="C90" s="62">
        <v>1</v>
      </c>
      <c r="D90" s="28">
        <v>13.49</v>
      </c>
      <c r="E90" s="28"/>
      <c r="F90" s="28">
        <v>1</v>
      </c>
      <c r="G90" s="28">
        <v>16</v>
      </c>
      <c r="H90" s="28">
        <v>16</v>
      </c>
      <c r="I90" s="28"/>
      <c r="J90" s="28"/>
      <c r="K90" s="290"/>
      <c r="L90" s="290"/>
      <c r="M90" s="241"/>
      <c r="N90" s="250">
        <v>0</v>
      </c>
      <c r="O90" s="67">
        <v>0</v>
      </c>
      <c r="P90" s="67">
        <f t="shared" si="6"/>
        <v>0</v>
      </c>
      <c r="Q90" s="31"/>
      <c r="R90" s="52"/>
      <c r="S90" s="348"/>
    </row>
    <row r="91" spans="1:19">
      <c r="A91" s="122" t="s">
        <v>216</v>
      </c>
      <c r="B91" s="26" t="s">
        <v>119</v>
      </c>
      <c r="C91" s="28">
        <v>1</v>
      </c>
      <c r="D91" s="28">
        <v>18.739999999999998</v>
      </c>
      <c r="E91" s="28"/>
      <c r="F91" s="28">
        <v>1</v>
      </c>
      <c r="G91" s="28">
        <v>16</v>
      </c>
      <c r="H91" s="28">
        <v>16</v>
      </c>
      <c r="I91" s="28"/>
      <c r="J91" s="28"/>
      <c r="K91" s="290"/>
      <c r="L91" s="290"/>
      <c r="M91" s="241"/>
      <c r="N91" s="250">
        <v>0</v>
      </c>
      <c r="O91" s="67">
        <v>0</v>
      </c>
      <c r="P91" s="67">
        <f t="shared" si="6"/>
        <v>0</v>
      </c>
      <c r="Q91" s="31"/>
      <c r="R91" s="52"/>
      <c r="S91" s="348"/>
    </row>
    <row r="92" spans="1:19">
      <c r="A92" s="122" t="s">
        <v>217</v>
      </c>
      <c r="B92" s="26" t="s">
        <v>171</v>
      </c>
      <c r="C92" s="28">
        <v>1</v>
      </c>
      <c r="D92" s="28">
        <v>17.420000000000002</v>
      </c>
      <c r="E92" s="28"/>
      <c r="F92" s="28">
        <v>1</v>
      </c>
      <c r="G92" s="28">
        <v>16</v>
      </c>
      <c r="H92" s="28">
        <v>16</v>
      </c>
      <c r="I92" s="28"/>
      <c r="J92" s="28"/>
      <c r="K92" s="290"/>
      <c r="L92" s="290"/>
      <c r="M92" s="241"/>
      <c r="N92" s="250">
        <v>0</v>
      </c>
      <c r="O92" s="67">
        <v>0</v>
      </c>
      <c r="P92" s="67">
        <f t="shared" si="6"/>
        <v>0</v>
      </c>
      <c r="Q92" s="31"/>
      <c r="R92" s="52"/>
      <c r="S92" s="349"/>
    </row>
    <row r="93" spans="1:19">
      <c r="A93" s="230" t="s">
        <v>218</v>
      </c>
      <c r="B93" s="231" t="s">
        <v>120</v>
      </c>
      <c r="C93" s="280">
        <v>0</v>
      </c>
      <c r="D93" s="280"/>
      <c r="E93" s="280"/>
      <c r="F93" s="280">
        <v>1</v>
      </c>
      <c r="G93" s="280">
        <v>40</v>
      </c>
      <c r="H93" s="280">
        <v>40</v>
      </c>
      <c r="I93" s="280"/>
      <c r="J93" s="280">
        <v>40</v>
      </c>
      <c r="K93" s="280"/>
      <c r="L93" s="28"/>
      <c r="M93" s="183" t="s">
        <v>218</v>
      </c>
      <c r="N93" s="180">
        <v>0</v>
      </c>
      <c r="O93" s="181">
        <v>0</v>
      </c>
      <c r="P93" s="182">
        <f>O93*N93</f>
        <v>0</v>
      </c>
      <c r="Q93" s="276"/>
      <c r="R93" s="52"/>
      <c r="S93" s="242"/>
    </row>
    <row r="94" spans="1:19">
      <c r="A94" s="230" t="s">
        <v>34</v>
      </c>
      <c r="B94" s="231" t="s">
        <v>124</v>
      </c>
      <c r="C94" s="280">
        <v>0</v>
      </c>
      <c r="D94" s="197"/>
      <c r="E94" s="280"/>
      <c r="F94" s="280">
        <v>2</v>
      </c>
      <c r="G94" s="280">
        <v>8</v>
      </c>
      <c r="H94" s="280">
        <f>G94*F94</f>
        <v>16</v>
      </c>
      <c r="I94" s="280"/>
      <c r="J94" s="280">
        <v>16</v>
      </c>
      <c r="K94" s="280"/>
      <c r="L94" s="280"/>
      <c r="M94" s="183" t="s">
        <v>34</v>
      </c>
      <c r="N94" s="180">
        <v>0</v>
      </c>
      <c r="O94" s="181">
        <v>0</v>
      </c>
      <c r="P94" s="182">
        <f t="shared" si="6"/>
        <v>0</v>
      </c>
      <c r="Q94" s="276"/>
      <c r="R94" s="52"/>
      <c r="S94" s="242"/>
    </row>
    <row r="95" spans="1:19">
      <c r="A95" s="122" t="s">
        <v>35</v>
      </c>
      <c r="B95" s="26" t="s">
        <v>125</v>
      </c>
      <c r="C95" s="28">
        <v>4</v>
      </c>
      <c r="D95"/>
      <c r="E95" s="92">
        <f>D96+D97+D98</f>
        <v>48.07</v>
      </c>
      <c r="F95" s="28">
        <v>1</v>
      </c>
      <c r="G95" s="28">
        <v>100</v>
      </c>
      <c r="H95" s="28">
        <v>100</v>
      </c>
      <c r="I95" s="28"/>
      <c r="J95" s="92">
        <f>H95-E95</f>
        <v>51.93</v>
      </c>
      <c r="K95" s="290"/>
      <c r="L95" s="290"/>
      <c r="M95" s="183" t="s">
        <v>305</v>
      </c>
      <c r="N95" s="180">
        <v>0</v>
      </c>
      <c r="O95" s="181">
        <v>0</v>
      </c>
      <c r="P95" s="182">
        <f t="shared" si="6"/>
        <v>0</v>
      </c>
      <c r="Q95" s="276"/>
      <c r="R95" s="52"/>
      <c r="S95" s="294" t="s">
        <v>298</v>
      </c>
    </row>
    <row r="96" spans="1:19">
      <c r="A96" s="122" t="s">
        <v>219</v>
      </c>
      <c r="B96" s="26" t="s">
        <v>222</v>
      </c>
      <c r="C96" s="28">
        <v>1</v>
      </c>
      <c r="D96" s="28">
        <v>27.12</v>
      </c>
      <c r="E96" s="28"/>
      <c r="F96" s="28"/>
      <c r="G96" s="28"/>
      <c r="H96" s="28"/>
      <c r="I96" s="28"/>
      <c r="J96" s="28"/>
      <c r="K96" s="290"/>
      <c r="L96" s="290"/>
      <c r="M96" s="241"/>
      <c r="N96" s="151">
        <v>0</v>
      </c>
      <c r="O96" s="67">
        <v>0</v>
      </c>
      <c r="P96" s="68">
        <f t="shared" si="6"/>
        <v>0</v>
      </c>
      <c r="Q96" s="31"/>
      <c r="R96" s="52"/>
      <c r="S96" s="294" t="s">
        <v>300</v>
      </c>
    </row>
    <row r="97" spans="1:19">
      <c r="A97" s="122" t="s">
        <v>220</v>
      </c>
      <c r="B97" s="26" t="s">
        <v>223</v>
      </c>
      <c r="C97" s="28">
        <v>2</v>
      </c>
      <c r="D97" s="28">
        <v>9.4499999999999993</v>
      </c>
      <c r="E97" s="28"/>
      <c r="F97" s="28"/>
      <c r="G97" s="28"/>
      <c r="H97" s="28"/>
      <c r="I97" s="28"/>
      <c r="J97" s="28"/>
      <c r="K97" s="290"/>
      <c r="L97" s="290"/>
      <c r="M97" s="241"/>
      <c r="N97" s="151">
        <v>0</v>
      </c>
      <c r="O97" s="67">
        <v>0</v>
      </c>
      <c r="P97" s="68">
        <f t="shared" si="6"/>
        <v>0</v>
      </c>
      <c r="Q97" s="31"/>
      <c r="R97" s="52"/>
      <c r="S97" s="347" t="s">
        <v>311</v>
      </c>
    </row>
    <row r="98" spans="1:19">
      <c r="A98" s="122" t="s">
        <v>221</v>
      </c>
      <c r="B98" s="26" t="s">
        <v>223</v>
      </c>
      <c r="C98" s="28">
        <v>1</v>
      </c>
      <c r="D98" s="28">
        <v>11.5</v>
      </c>
      <c r="E98" s="28"/>
      <c r="F98" s="28"/>
      <c r="G98" s="28"/>
      <c r="H98" s="28"/>
      <c r="I98" s="28"/>
      <c r="J98" s="28"/>
      <c r="K98" s="290"/>
      <c r="L98" s="290"/>
      <c r="M98" s="241"/>
      <c r="N98" s="151">
        <v>0</v>
      </c>
      <c r="O98" s="67">
        <v>0</v>
      </c>
      <c r="P98" s="68">
        <f t="shared" si="6"/>
        <v>0</v>
      </c>
      <c r="Q98" s="31"/>
      <c r="R98" s="52"/>
      <c r="S98" s="348"/>
    </row>
    <row r="99" spans="1:19">
      <c r="A99" s="122" t="s">
        <v>36</v>
      </c>
      <c r="B99" s="26" t="s">
        <v>225</v>
      </c>
      <c r="C99" s="28">
        <v>2</v>
      </c>
      <c r="D99" s="28"/>
      <c r="E99" s="92">
        <f>D100+D101</f>
        <v>80.039999999999992</v>
      </c>
      <c r="F99" s="28"/>
      <c r="G99" s="28"/>
      <c r="H99" s="28"/>
      <c r="I99" s="28"/>
      <c r="J99" s="28"/>
      <c r="K99" s="290"/>
      <c r="L99" s="290"/>
      <c r="M99" s="241"/>
      <c r="N99" s="151">
        <v>0</v>
      </c>
      <c r="O99" s="67">
        <v>0</v>
      </c>
      <c r="P99" s="68">
        <f t="shared" si="6"/>
        <v>0</v>
      </c>
      <c r="Q99" s="31"/>
      <c r="R99" s="52"/>
      <c r="S99" s="348"/>
    </row>
    <row r="100" spans="1:19">
      <c r="A100" s="122" t="s">
        <v>224</v>
      </c>
      <c r="B100" s="26" t="s">
        <v>126</v>
      </c>
      <c r="C100" s="28">
        <v>1</v>
      </c>
      <c r="D100" s="109">
        <v>66.599999999999994</v>
      </c>
      <c r="E100" s="109"/>
      <c r="F100" s="28">
        <v>1</v>
      </c>
      <c r="G100" s="28">
        <v>40</v>
      </c>
      <c r="H100" s="28">
        <v>40</v>
      </c>
      <c r="I100" s="28"/>
      <c r="J100" s="28"/>
      <c r="K100" s="290"/>
      <c r="L100" s="290"/>
      <c r="M100" s="241"/>
      <c r="N100" s="151">
        <v>0</v>
      </c>
      <c r="O100" s="67">
        <v>0</v>
      </c>
      <c r="P100" s="68">
        <f t="shared" si="6"/>
        <v>0</v>
      </c>
      <c r="Q100" s="31"/>
      <c r="R100" s="52"/>
      <c r="S100" s="348"/>
    </row>
    <row r="101" spans="1:19">
      <c r="A101" s="122" t="s">
        <v>228</v>
      </c>
      <c r="B101" s="26" t="s">
        <v>225</v>
      </c>
      <c r="C101" s="28">
        <v>1</v>
      </c>
      <c r="D101" s="92">
        <v>13.44</v>
      </c>
      <c r="E101" s="92"/>
      <c r="F101" s="28"/>
      <c r="G101" s="28"/>
      <c r="H101" s="28"/>
      <c r="I101" s="28"/>
      <c r="J101" s="28"/>
      <c r="K101" s="290"/>
      <c r="L101" s="290"/>
      <c r="M101" s="241"/>
      <c r="N101" s="151">
        <v>0</v>
      </c>
      <c r="O101" s="67">
        <v>0</v>
      </c>
      <c r="P101" s="68">
        <f t="shared" si="6"/>
        <v>0</v>
      </c>
      <c r="Q101" s="31"/>
      <c r="R101" s="52"/>
      <c r="S101" s="348"/>
    </row>
    <row r="102" spans="1:19">
      <c r="A102" s="122" t="s">
        <v>5</v>
      </c>
      <c r="B102" s="135" t="s">
        <v>127</v>
      </c>
      <c r="C102" s="28">
        <v>2</v>
      </c>
      <c r="D102" s="92"/>
      <c r="E102" s="92">
        <f>D103+D104</f>
        <v>94.67</v>
      </c>
      <c r="F102" s="28">
        <v>1</v>
      </c>
      <c r="G102" s="28">
        <v>60</v>
      </c>
      <c r="H102" s="28">
        <v>60</v>
      </c>
      <c r="I102" s="28"/>
      <c r="J102" s="28"/>
      <c r="K102" s="290"/>
      <c r="L102" s="290"/>
      <c r="M102" s="241"/>
      <c r="N102" s="151">
        <v>0</v>
      </c>
      <c r="O102" s="67">
        <v>0</v>
      </c>
      <c r="P102" s="68">
        <f t="shared" si="6"/>
        <v>0</v>
      </c>
      <c r="Q102" s="31"/>
      <c r="R102" s="52"/>
      <c r="S102" s="348"/>
    </row>
    <row r="103" spans="1:19">
      <c r="A103" s="122" t="s">
        <v>226</v>
      </c>
      <c r="B103" s="26" t="s">
        <v>127</v>
      </c>
      <c r="C103" s="28">
        <v>1</v>
      </c>
      <c r="D103" s="92">
        <v>72.540000000000006</v>
      </c>
      <c r="E103" s="28"/>
      <c r="F103" s="28"/>
      <c r="G103" s="28"/>
      <c r="H103" s="28"/>
      <c r="I103" s="28"/>
      <c r="J103" s="28"/>
      <c r="K103" s="290"/>
      <c r="L103" s="290"/>
      <c r="M103" s="241"/>
      <c r="N103" s="151">
        <v>0</v>
      </c>
      <c r="O103" s="67">
        <v>0</v>
      </c>
      <c r="P103" s="68">
        <f>O104*N104</f>
        <v>0</v>
      </c>
      <c r="Q103" s="31"/>
      <c r="R103" s="52"/>
      <c r="S103" s="348"/>
    </row>
    <row r="104" spans="1:19">
      <c r="A104" s="122" t="s">
        <v>227</v>
      </c>
      <c r="B104" s="26" t="s">
        <v>127</v>
      </c>
      <c r="C104" s="28">
        <v>1</v>
      </c>
      <c r="D104" s="92">
        <v>22.13</v>
      </c>
      <c r="E104" s="28"/>
      <c r="F104" s="28"/>
      <c r="G104" s="28"/>
      <c r="H104" s="28"/>
      <c r="I104" s="28"/>
      <c r="J104" s="28"/>
      <c r="K104" s="290"/>
      <c r="L104" s="290"/>
      <c r="M104" s="241"/>
      <c r="N104" s="151">
        <v>0</v>
      </c>
      <c r="O104" s="67">
        <v>0</v>
      </c>
      <c r="P104" s="68">
        <f>O104*N104</f>
        <v>0</v>
      </c>
      <c r="Q104" s="31"/>
      <c r="R104" s="52"/>
      <c r="S104" s="348"/>
    </row>
    <row r="105" spans="1:19">
      <c r="A105" s="122" t="s">
        <v>6</v>
      </c>
      <c r="B105" s="26" t="s">
        <v>128</v>
      </c>
      <c r="C105" s="28">
        <v>2</v>
      </c>
      <c r="D105" s="92">
        <v>25.2</v>
      </c>
      <c r="E105" s="92">
        <v>25.2</v>
      </c>
      <c r="F105" s="28">
        <v>1</v>
      </c>
      <c r="G105" s="28">
        <v>15</v>
      </c>
      <c r="H105" s="28">
        <v>15</v>
      </c>
      <c r="I105" s="28"/>
      <c r="J105" s="28"/>
      <c r="K105" s="290"/>
      <c r="L105" s="290"/>
      <c r="M105" s="241"/>
      <c r="N105" s="151">
        <v>0</v>
      </c>
      <c r="O105" s="67">
        <v>0</v>
      </c>
      <c r="P105" s="68">
        <f t="shared" si="6"/>
        <v>0</v>
      </c>
      <c r="Q105" s="31"/>
      <c r="R105" s="52"/>
      <c r="S105" s="349"/>
    </row>
    <row r="106" spans="1:19" ht="49" customHeight="1">
      <c r="A106" s="232" t="s">
        <v>255</v>
      </c>
      <c r="B106" s="233" t="s">
        <v>275</v>
      </c>
      <c r="C106" s="284">
        <v>0</v>
      </c>
      <c r="D106" s="285"/>
      <c r="E106" s="285"/>
      <c r="F106" s="284"/>
      <c r="G106" s="284"/>
      <c r="H106" s="284">
        <v>340</v>
      </c>
      <c r="I106" s="284"/>
      <c r="J106" s="284"/>
      <c r="K106" s="284"/>
      <c r="L106" s="28"/>
      <c r="M106" s="183" t="s">
        <v>255</v>
      </c>
      <c r="N106" s="180">
        <v>0</v>
      </c>
      <c r="O106" s="181"/>
      <c r="P106" s="182">
        <f t="shared" si="6"/>
        <v>0</v>
      </c>
      <c r="Q106" s="276"/>
      <c r="R106" s="249"/>
      <c r="S106" s="248" t="s">
        <v>290</v>
      </c>
    </row>
    <row r="107" spans="1:19" ht="62" customHeight="1">
      <c r="A107" s="232" t="s">
        <v>273</v>
      </c>
      <c r="B107" s="233" t="s">
        <v>274</v>
      </c>
      <c r="C107" s="284">
        <v>0</v>
      </c>
      <c r="D107" s="285"/>
      <c r="E107" s="285"/>
      <c r="F107" s="284"/>
      <c r="G107" s="284"/>
      <c r="H107" s="284">
        <v>102</v>
      </c>
      <c r="I107" s="284"/>
      <c r="J107" s="284"/>
      <c r="K107" s="284"/>
      <c r="L107" s="28"/>
      <c r="M107" s="183" t="s">
        <v>273</v>
      </c>
      <c r="N107" s="180">
        <v>0</v>
      </c>
      <c r="O107" s="181"/>
      <c r="P107" s="182">
        <f t="shared" si="6"/>
        <v>0</v>
      </c>
      <c r="Q107" s="276"/>
      <c r="R107" s="249"/>
      <c r="S107" s="248" t="s">
        <v>291</v>
      </c>
    </row>
    <row r="108" spans="1:19" ht="30" customHeight="1">
      <c r="A108" s="326" t="s">
        <v>320</v>
      </c>
      <c r="B108" s="327"/>
      <c r="C108" s="83"/>
      <c r="D108" s="110"/>
      <c r="E108" s="84">
        <f>SUM(E75:E105)</f>
        <v>718.68</v>
      </c>
      <c r="F108" s="83"/>
      <c r="G108" s="83"/>
      <c r="H108" s="84">
        <f>SUM(H75:H107)</f>
        <v>1866</v>
      </c>
      <c r="I108" s="83"/>
      <c r="J108" s="84">
        <f>H108-E108</f>
        <v>1147.3200000000002</v>
      </c>
      <c r="K108" s="28"/>
      <c r="L108" s="28"/>
      <c r="M108" s="177"/>
      <c r="N108" s="195"/>
      <c r="O108" s="209"/>
      <c r="P108" s="176"/>
      <c r="Q108" s="31"/>
      <c r="R108" s="52"/>
      <c r="S108" s="242"/>
    </row>
    <row r="109" spans="1:19">
      <c r="A109" s="330" t="s">
        <v>321</v>
      </c>
      <c r="B109" s="329"/>
      <c r="C109" s="172"/>
      <c r="D109" s="173"/>
      <c r="E109" s="172"/>
      <c r="F109" s="172"/>
      <c r="G109" s="172"/>
      <c r="H109" s="172"/>
      <c r="I109" s="172"/>
      <c r="J109" s="172"/>
      <c r="K109" s="172"/>
      <c r="L109" s="172"/>
      <c r="M109" s="172"/>
      <c r="N109" s="195">
        <f>SUM(N75:N108)</f>
        <v>0</v>
      </c>
      <c r="O109" s="173"/>
      <c r="P109" s="176">
        <f>SUM(P75:P108)</f>
        <v>0</v>
      </c>
      <c r="Q109" s="210"/>
      <c r="R109" s="52"/>
      <c r="S109" s="242"/>
    </row>
    <row r="110" spans="1:19">
      <c r="A110" s="335"/>
      <c r="B110" s="336"/>
      <c r="C110" s="336"/>
      <c r="D110" s="336"/>
      <c r="E110" s="336"/>
      <c r="F110" s="336"/>
      <c r="G110" s="336"/>
      <c r="H110" s="336"/>
      <c r="I110" s="336"/>
      <c r="J110" s="336"/>
      <c r="K110" s="336"/>
      <c r="L110" s="336"/>
      <c r="M110" s="336"/>
      <c r="N110" s="336"/>
      <c r="O110" s="336"/>
      <c r="P110" s="336"/>
      <c r="Q110" s="336"/>
      <c r="R110" s="336"/>
      <c r="S110" s="336"/>
    </row>
    <row r="111" spans="1:19">
      <c r="A111" s="126" t="s">
        <v>39</v>
      </c>
      <c r="B111" s="30" t="s">
        <v>38</v>
      </c>
      <c r="C111" s="45"/>
      <c r="D111" s="111"/>
      <c r="E111" s="45"/>
      <c r="F111" s="45"/>
      <c r="G111" s="45"/>
      <c r="H111" s="45"/>
      <c r="I111" s="45"/>
      <c r="J111" s="142"/>
      <c r="K111" s="45"/>
      <c r="L111" s="45"/>
      <c r="M111" s="45"/>
      <c r="N111" s="154"/>
      <c r="O111" s="166"/>
      <c r="P111" s="166"/>
      <c r="Q111" s="211"/>
      <c r="R111" s="52"/>
      <c r="S111" s="242"/>
    </row>
    <row r="112" spans="1:19">
      <c r="A112" s="122" t="s">
        <v>129</v>
      </c>
      <c r="B112" s="163" t="s">
        <v>259</v>
      </c>
      <c r="C112" s="43"/>
      <c r="D112" s="100"/>
      <c r="E112" s="43">
        <v>689.96</v>
      </c>
      <c r="F112" s="43"/>
      <c r="G112" s="43"/>
      <c r="H112" s="43">
        <v>1400</v>
      </c>
      <c r="I112" s="43"/>
      <c r="J112" s="43">
        <f>H112-E112</f>
        <v>710.04</v>
      </c>
      <c r="K112" s="43"/>
      <c r="L112" s="43"/>
      <c r="M112" s="183" t="s">
        <v>262</v>
      </c>
      <c r="N112" s="195"/>
      <c r="O112" s="176"/>
      <c r="P112" s="192">
        <v>0</v>
      </c>
      <c r="Q112" s="71"/>
      <c r="R112" s="52"/>
      <c r="S112" s="248" t="s">
        <v>299</v>
      </c>
    </row>
    <row r="113" spans="1:19">
      <c r="A113" s="161" t="s">
        <v>258</v>
      </c>
      <c r="B113" s="163" t="s">
        <v>260</v>
      </c>
      <c r="C113" s="162"/>
      <c r="D113" s="100"/>
      <c r="E113" s="162"/>
      <c r="F113" s="43"/>
      <c r="G113" s="162"/>
      <c r="H113" s="43"/>
      <c r="I113" s="162"/>
      <c r="J113" s="43"/>
      <c r="K113" s="43"/>
      <c r="L113" s="162"/>
      <c r="M113" s="183" t="s">
        <v>263</v>
      </c>
      <c r="N113" s="220"/>
      <c r="O113" s="176"/>
      <c r="P113" s="221">
        <v>0</v>
      </c>
      <c r="Q113" s="78"/>
      <c r="R113" s="52"/>
      <c r="S113" s="242"/>
    </row>
    <row r="114" spans="1:19">
      <c r="A114" s="330" t="s">
        <v>261</v>
      </c>
      <c r="B114" s="329"/>
      <c r="C114" s="172"/>
      <c r="D114" s="173"/>
      <c r="E114" s="172"/>
      <c r="F114" s="172"/>
      <c r="G114" s="172"/>
      <c r="H114" s="172"/>
      <c r="I114" s="172"/>
      <c r="J114" s="172"/>
      <c r="K114" s="172"/>
      <c r="L114" s="172"/>
      <c r="M114" s="172"/>
      <c r="N114" s="195"/>
      <c r="O114" s="173"/>
      <c r="P114" s="176">
        <f>SUM(P112:P113)</f>
        <v>0</v>
      </c>
      <c r="Q114" s="239"/>
      <c r="R114" s="52"/>
      <c r="S114" s="242"/>
    </row>
    <row r="115" spans="1:19">
      <c r="A115" s="240"/>
      <c r="B115" s="223"/>
      <c r="C115" s="223"/>
      <c r="D115" s="223"/>
      <c r="E115" s="223"/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3"/>
      <c r="Q115" s="148"/>
      <c r="R115" s="52"/>
      <c r="S115" s="242"/>
    </row>
    <row r="116" spans="1:19">
      <c r="A116" s="322" t="s">
        <v>323</v>
      </c>
      <c r="B116" s="323"/>
      <c r="C116" s="63"/>
      <c r="D116" s="112"/>
      <c r="E116" s="63">
        <f>E112+E108+E71</f>
        <v>2872.2299999999996</v>
      </c>
      <c r="F116" s="63"/>
      <c r="G116" s="46"/>
      <c r="H116" s="63">
        <f>H112+H108+H71</f>
        <v>6632</v>
      </c>
      <c r="I116" s="46"/>
      <c r="J116" s="63">
        <f>H116-E116</f>
        <v>3759.7700000000004</v>
      </c>
      <c r="K116" s="28"/>
      <c r="L116" s="28"/>
      <c r="M116" s="28"/>
      <c r="N116" s="155"/>
      <c r="O116" s="197"/>
      <c r="P116" s="70"/>
      <c r="Q116" s="31"/>
      <c r="R116" s="52"/>
      <c r="S116" s="242"/>
    </row>
    <row r="117" spans="1:19">
      <c r="A117" s="330" t="s">
        <v>322</v>
      </c>
      <c r="B117" s="329"/>
      <c r="C117" s="172"/>
      <c r="D117" s="173"/>
      <c r="E117" s="172"/>
      <c r="F117" s="172"/>
      <c r="G117" s="172"/>
      <c r="H117" s="172"/>
      <c r="I117" s="172"/>
      <c r="J117" s="172"/>
      <c r="K117" s="172"/>
      <c r="L117" s="172"/>
      <c r="M117" s="172"/>
      <c r="N117" s="195"/>
      <c r="O117" s="173"/>
      <c r="P117" s="176">
        <f>P114+P109+P72</f>
        <v>0</v>
      </c>
      <c r="Q117" s="210"/>
      <c r="R117" s="52"/>
      <c r="S117" s="242"/>
    </row>
    <row r="118" spans="1:19">
      <c r="A118" s="120"/>
      <c r="B118" s="25"/>
      <c r="C118" s="27"/>
      <c r="D118" s="101"/>
      <c r="E118" s="27"/>
      <c r="F118" s="27"/>
      <c r="G118" s="27"/>
      <c r="H118" s="27"/>
      <c r="I118" s="27"/>
      <c r="J118" s="27"/>
      <c r="K118" s="27"/>
      <c r="L118" s="27"/>
      <c r="M118" s="27"/>
      <c r="N118" s="156"/>
      <c r="O118" s="167"/>
      <c r="P118" s="167"/>
      <c r="Q118" s="27"/>
      <c r="R118" s="317"/>
      <c r="S118" s="318"/>
    </row>
    <row r="119" spans="1:19" ht="16" customHeight="1">
      <c r="A119" s="331" t="s">
        <v>130</v>
      </c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2"/>
      <c r="P119" s="332"/>
      <c r="Q119" s="333"/>
      <c r="R119" s="52"/>
      <c r="S119" s="242"/>
    </row>
    <row r="120" spans="1:19" ht="16" customHeight="1">
      <c r="A120" s="127" t="s">
        <v>162</v>
      </c>
      <c r="B120" s="212" t="s">
        <v>9</v>
      </c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24"/>
      <c r="R120" s="52"/>
      <c r="S120" s="242"/>
    </row>
    <row r="121" spans="1:19" ht="16">
      <c r="A121" s="128" t="s">
        <v>163</v>
      </c>
      <c r="B121" s="90" t="s">
        <v>146</v>
      </c>
      <c r="C121" s="28">
        <v>1</v>
      </c>
      <c r="D121" s="92">
        <v>78.12</v>
      </c>
      <c r="E121" s="92">
        <v>78.12</v>
      </c>
      <c r="F121" s="91">
        <v>1</v>
      </c>
      <c r="G121" s="92">
        <v>196</v>
      </c>
      <c r="H121" s="92">
        <v>196</v>
      </c>
      <c r="I121" s="91"/>
      <c r="J121" s="92">
        <f>H121-E121</f>
        <v>117.88</v>
      </c>
      <c r="K121" s="293"/>
      <c r="L121" s="293"/>
      <c r="M121" s="219" t="s">
        <v>266</v>
      </c>
      <c r="N121" s="217">
        <v>0</v>
      </c>
      <c r="O121" s="209">
        <v>0</v>
      </c>
      <c r="P121" s="209">
        <f t="shared" ref="P121:P127" si="7">O121*N121</f>
        <v>0</v>
      </c>
      <c r="Q121" s="216"/>
      <c r="R121" s="52"/>
      <c r="S121" s="242"/>
    </row>
    <row r="122" spans="1:19" ht="16">
      <c r="A122" s="234" t="s">
        <v>279</v>
      </c>
      <c r="B122" s="235" t="s">
        <v>282</v>
      </c>
      <c r="C122" s="280">
        <v>0</v>
      </c>
      <c r="D122" s="197"/>
      <c r="E122" s="197"/>
      <c r="F122" s="227">
        <v>1</v>
      </c>
      <c r="G122" s="197">
        <v>12</v>
      </c>
      <c r="H122" s="197">
        <v>12</v>
      </c>
      <c r="I122" s="227"/>
      <c r="J122" s="197">
        <v>12</v>
      </c>
      <c r="K122" s="91"/>
      <c r="L122" s="91"/>
      <c r="M122" s="219" t="s">
        <v>279</v>
      </c>
      <c r="N122" s="217">
        <v>0</v>
      </c>
      <c r="O122" s="209">
        <v>0</v>
      </c>
      <c r="P122" s="209">
        <f t="shared" si="7"/>
        <v>0</v>
      </c>
      <c r="Q122" s="216"/>
      <c r="R122" s="52"/>
      <c r="S122" s="242"/>
    </row>
    <row r="123" spans="1:19" ht="16">
      <c r="A123" s="234" t="s">
        <v>280</v>
      </c>
      <c r="B123" s="235" t="s">
        <v>283</v>
      </c>
      <c r="C123" s="280">
        <v>0</v>
      </c>
      <c r="D123" s="197"/>
      <c r="E123" s="197"/>
      <c r="F123" s="227">
        <v>1</v>
      </c>
      <c r="G123" s="197">
        <v>4</v>
      </c>
      <c r="H123" s="197">
        <v>4</v>
      </c>
      <c r="I123" s="227"/>
      <c r="J123" s="197">
        <v>4</v>
      </c>
      <c r="K123" s="91"/>
      <c r="L123" s="91"/>
      <c r="M123" s="219" t="s">
        <v>280</v>
      </c>
      <c r="N123" s="217">
        <v>0</v>
      </c>
      <c r="O123" s="209">
        <v>0</v>
      </c>
      <c r="P123" s="209">
        <f t="shared" si="7"/>
        <v>0</v>
      </c>
      <c r="Q123" s="216"/>
      <c r="R123" s="52"/>
      <c r="S123" s="242"/>
    </row>
    <row r="124" spans="1:19" ht="16">
      <c r="A124" s="234" t="s">
        <v>164</v>
      </c>
      <c r="B124" s="235" t="s">
        <v>147</v>
      </c>
      <c r="C124" s="280">
        <v>0</v>
      </c>
      <c r="D124" s="197"/>
      <c r="E124" s="197"/>
      <c r="F124" s="227">
        <v>1</v>
      </c>
      <c r="G124" s="197">
        <v>96</v>
      </c>
      <c r="H124" s="197">
        <v>96</v>
      </c>
      <c r="I124" s="227"/>
      <c r="J124" s="197">
        <v>96</v>
      </c>
      <c r="K124" s="91"/>
      <c r="L124" s="91"/>
      <c r="M124" s="219" t="s">
        <v>164</v>
      </c>
      <c r="N124" s="217">
        <v>0</v>
      </c>
      <c r="O124" s="209">
        <v>0</v>
      </c>
      <c r="P124" s="209">
        <f t="shared" si="7"/>
        <v>0</v>
      </c>
      <c r="Q124" s="216"/>
      <c r="R124" s="52"/>
      <c r="S124" s="242"/>
    </row>
    <row r="125" spans="1:19" ht="16">
      <c r="A125" s="128" t="s">
        <v>165</v>
      </c>
      <c r="B125" s="90" t="s">
        <v>145</v>
      </c>
      <c r="C125" s="28">
        <v>1</v>
      </c>
      <c r="D125" s="92">
        <v>154.5</v>
      </c>
      <c r="E125" s="92">
        <v>154.5</v>
      </c>
      <c r="F125" s="227">
        <v>1</v>
      </c>
      <c r="G125" s="197">
        <v>832</v>
      </c>
      <c r="H125" s="197">
        <v>832</v>
      </c>
      <c r="I125" s="91"/>
      <c r="J125" s="197">
        <f>H125-E125</f>
        <v>677.5</v>
      </c>
      <c r="K125" s="293"/>
      <c r="L125" s="293"/>
      <c r="M125" s="219" t="s">
        <v>267</v>
      </c>
      <c r="N125" s="217">
        <v>0</v>
      </c>
      <c r="O125" s="209">
        <v>0</v>
      </c>
      <c r="P125" s="209">
        <f t="shared" si="7"/>
        <v>0</v>
      </c>
      <c r="Q125" s="216"/>
      <c r="R125" s="52"/>
      <c r="S125" s="242"/>
    </row>
    <row r="126" spans="1:19" ht="16">
      <c r="A126" s="234" t="s">
        <v>166</v>
      </c>
      <c r="B126" s="235" t="s">
        <v>281</v>
      </c>
      <c r="C126" s="280">
        <v>0</v>
      </c>
      <c r="D126" s="92">
        <v>16.8</v>
      </c>
      <c r="E126" s="92">
        <v>16.8</v>
      </c>
      <c r="F126" s="227">
        <v>1</v>
      </c>
      <c r="G126" s="197">
        <v>40</v>
      </c>
      <c r="H126" s="197">
        <v>40</v>
      </c>
      <c r="I126" s="91"/>
      <c r="J126" s="92">
        <f>H126-E126</f>
        <v>23.2</v>
      </c>
      <c r="K126" s="91"/>
      <c r="L126" s="91"/>
      <c r="M126" s="219" t="s">
        <v>268</v>
      </c>
      <c r="N126" s="217">
        <v>0</v>
      </c>
      <c r="O126" s="209">
        <v>0</v>
      </c>
      <c r="P126" s="209">
        <f t="shared" si="7"/>
        <v>0</v>
      </c>
      <c r="Q126" s="216"/>
      <c r="R126" s="52"/>
      <c r="S126" s="242"/>
    </row>
    <row r="127" spans="1:19" ht="16">
      <c r="A127" s="236" t="s">
        <v>276</v>
      </c>
      <c r="B127" s="235" t="s">
        <v>277</v>
      </c>
      <c r="C127" s="280">
        <v>0</v>
      </c>
      <c r="D127" s="92"/>
      <c r="E127" s="92"/>
      <c r="F127" s="227">
        <v>1</v>
      </c>
      <c r="G127" s="197">
        <v>22</v>
      </c>
      <c r="H127" s="197">
        <f>G127*F127</f>
        <v>22</v>
      </c>
      <c r="I127" s="286"/>
      <c r="J127" s="287">
        <v>22</v>
      </c>
      <c r="K127" s="91"/>
      <c r="L127" s="91"/>
      <c r="M127" s="219" t="s">
        <v>276</v>
      </c>
      <c r="N127" s="217">
        <v>0</v>
      </c>
      <c r="O127" s="209">
        <v>0</v>
      </c>
      <c r="P127" s="209">
        <f t="shared" si="7"/>
        <v>0</v>
      </c>
      <c r="Q127" s="216"/>
      <c r="R127" s="52"/>
      <c r="S127" s="242"/>
    </row>
    <row r="128" spans="1:19" ht="29.25" customHeight="1">
      <c r="A128" s="320" t="s">
        <v>326</v>
      </c>
      <c r="B128" s="321"/>
      <c r="C128" s="88"/>
      <c r="D128" s="113"/>
      <c r="E128" s="143">
        <f>SUM(E121:E126)</f>
        <v>249.42000000000002</v>
      </c>
      <c r="F128" s="89"/>
      <c r="G128" s="143"/>
      <c r="H128" s="143">
        <f>SUM(H121:H127)</f>
        <v>1202</v>
      </c>
      <c r="I128" s="89"/>
      <c r="J128" s="143">
        <f>SUM(J121:J127)</f>
        <v>952.58</v>
      </c>
      <c r="K128" s="222"/>
      <c r="L128" s="222"/>
      <c r="M128" s="222"/>
      <c r="N128" s="155"/>
      <c r="O128" s="225"/>
      <c r="P128" s="70"/>
      <c r="Q128" s="65"/>
      <c r="R128" s="52"/>
      <c r="S128" s="242"/>
    </row>
    <row r="129" spans="1:19" ht="30.75" customHeight="1">
      <c r="A129" s="320" t="s">
        <v>327</v>
      </c>
      <c r="B129" s="321"/>
      <c r="C129" s="172"/>
      <c r="D129" s="173"/>
      <c r="E129" s="172"/>
      <c r="F129" s="172"/>
      <c r="G129" s="172"/>
      <c r="H129" s="172"/>
      <c r="I129" s="172"/>
      <c r="J129" s="172"/>
      <c r="K129" s="172"/>
      <c r="L129" s="172"/>
      <c r="M129" s="172"/>
      <c r="N129" s="195"/>
      <c r="O129" s="173"/>
      <c r="P129" s="176">
        <f>SUM(P121:P128)</f>
        <v>0</v>
      </c>
      <c r="Q129" s="65"/>
      <c r="R129" s="52"/>
      <c r="S129" s="242"/>
    </row>
    <row r="130" spans="1:19">
      <c r="A130" s="129"/>
      <c r="B130" s="75"/>
      <c r="E130" s="55"/>
      <c r="F130" s="55"/>
      <c r="G130" s="55"/>
      <c r="H130" s="55"/>
      <c r="I130" s="55"/>
      <c r="J130" s="55"/>
      <c r="K130" s="55"/>
      <c r="L130" s="55"/>
      <c r="M130" s="55"/>
      <c r="P130" s="74"/>
      <c r="R130" s="317"/>
      <c r="S130" s="318"/>
    </row>
    <row r="131" spans="1:19" ht="16" customHeight="1">
      <c r="A131" s="130" t="s">
        <v>161</v>
      </c>
      <c r="B131" s="355" t="s">
        <v>10</v>
      </c>
      <c r="C131" s="356"/>
      <c r="D131" s="356"/>
      <c r="E131" s="356"/>
      <c r="F131" s="356"/>
      <c r="G131" s="356"/>
      <c r="H131" s="356"/>
      <c r="I131" s="356"/>
      <c r="J131" s="356"/>
      <c r="K131" s="356"/>
      <c r="L131" s="356"/>
      <c r="M131" s="356"/>
      <c r="N131" s="356"/>
      <c r="O131" s="356"/>
      <c r="P131" s="356"/>
      <c r="Q131" s="357"/>
      <c r="R131" s="52"/>
      <c r="S131" s="242"/>
    </row>
    <row r="132" spans="1:19" ht="16">
      <c r="A132" s="128" t="s">
        <v>151</v>
      </c>
      <c r="B132" s="90" t="s">
        <v>148</v>
      </c>
      <c r="C132" s="28">
        <v>1</v>
      </c>
      <c r="D132" s="92">
        <v>20.41</v>
      </c>
      <c r="E132" s="92">
        <v>20.41</v>
      </c>
      <c r="F132" s="91">
        <v>1</v>
      </c>
      <c r="G132" s="92">
        <v>130</v>
      </c>
      <c r="H132" s="92">
        <v>130</v>
      </c>
      <c r="I132" s="91"/>
      <c r="J132" s="92">
        <f>H132-E132</f>
        <v>109.59</v>
      </c>
      <c r="K132" s="293"/>
      <c r="L132" s="293"/>
      <c r="M132" s="218" t="s">
        <v>264</v>
      </c>
      <c r="N132" s="217">
        <v>0</v>
      </c>
      <c r="O132" s="209">
        <v>0</v>
      </c>
      <c r="P132" s="209">
        <f>O132*N132</f>
        <v>0</v>
      </c>
      <c r="Q132" s="216"/>
      <c r="R132" s="247"/>
      <c r="S132" s="243" t="s">
        <v>293</v>
      </c>
    </row>
    <row r="133" spans="1:19" ht="16">
      <c r="A133" s="128" t="s">
        <v>152</v>
      </c>
      <c r="B133" s="90" t="s">
        <v>28</v>
      </c>
      <c r="C133" s="28">
        <v>1</v>
      </c>
      <c r="D133" s="92">
        <v>6.38</v>
      </c>
      <c r="E133" s="92">
        <v>6.38</v>
      </c>
      <c r="F133" s="91"/>
      <c r="G133" s="92"/>
      <c r="H133" s="92"/>
      <c r="I133" s="91"/>
      <c r="J133" s="92"/>
      <c r="K133" s="293"/>
      <c r="L133" s="293"/>
      <c r="M133" s="218" t="s">
        <v>265</v>
      </c>
      <c r="N133" s="217">
        <v>0</v>
      </c>
      <c r="O133" s="209">
        <v>0</v>
      </c>
      <c r="P133" s="209">
        <f>O133*N133</f>
        <v>0</v>
      </c>
      <c r="Q133" s="216"/>
      <c r="R133" s="52"/>
      <c r="S133" s="242"/>
    </row>
    <row r="134" spans="1:19" ht="32">
      <c r="A134" s="234" t="s">
        <v>153</v>
      </c>
      <c r="B134" s="235" t="s">
        <v>278</v>
      </c>
      <c r="C134" s="280">
        <v>0</v>
      </c>
      <c r="D134" s="197"/>
      <c r="E134" s="197"/>
      <c r="F134" s="227">
        <v>1</v>
      </c>
      <c r="G134" s="197">
        <v>32</v>
      </c>
      <c r="H134" s="197">
        <f>G134*F134</f>
        <v>32</v>
      </c>
      <c r="I134" s="227">
        <v>1</v>
      </c>
      <c r="J134" s="197">
        <f>I134*H134</f>
        <v>32</v>
      </c>
      <c r="K134" s="91"/>
      <c r="L134" s="91"/>
      <c r="M134" s="219" t="s">
        <v>153</v>
      </c>
      <c r="N134" s="217">
        <v>0</v>
      </c>
      <c r="O134" s="209">
        <v>0</v>
      </c>
      <c r="P134" s="209">
        <f>O134*N134</f>
        <v>0</v>
      </c>
      <c r="Q134" s="216"/>
      <c r="R134" s="52"/>
      <c r="S134" s="242"/>
    </row>
    <row r="135" spans="1:19" ht="16">
      <c r="A135" s="234" t="s">
        <v>154</v>
      </c>
      <c r="B135" s="235" t="s">
        <v>128</v>
      </c>
      <c r="C135" s="280">
        <v>0</v>
      </c>
      <c r="D135" s="197"/>
      <c r="E135" s="197"/>
      <c r="F135" s="227">
        <v>1</v>
      </c>
      <c r="G135" s="197">
        <v>4</v>
      </c>
      <c r="H135" s="197">
        <f>G135*F135</f>
        <v>4</v>
      </c>
      <c r="I135" s="227">
        <v>1</v>
      </c>
      <c r="J135" s="197">
        <f>I135*H135</f>
        <v>4</v>
      </c>
      <c r="K135" s="91"/>
      <c r="L135" s="91"/>
      <c r="M135" s="219" t="s">
        <v>154</v>
      </c>
      <c r="N135" s="217">
        <v>0</v>
      </c>
      <c r="O135" s="209">
        <v>0</v>
      </c>
      <c r="P135" s="209">
        <f>O135*N135</f>
        <v>0</v>
      </c>
      <c r="Q135" s="216"/>
      <c r="R135" s="52"/>
      <c r="S135" s="242"/>
    </row>
    <row r="136" spans="1:19" ht="16">
      <c r="A136" s="234" t="s">
        <v>167</v>
      </c>
      <c r="B136" s="235" t="s">
        <v>284</v>
      </c>
      <c r="C136" s="280">
        <v>0</v>
      </c>
      <c r="D136" s="197"/>
      <c r="E136" s="197"/>
      <c r="F136" s="227">
        <v>1</v>
      </c>
      <c r="G136" s="197">
        <v>60</v>
      </c>
      <c r="H136" s="197">
        <v>60</v>
      </c>
      <c r="I136" s="227">
        <v>1</v>
      </c>
      <c r="J136" s="197">
        <v>60</v>
      </c>
      <c r="K136" s="91"/>
      <c r="L136" s="91"/>
      <c r="M136" s="219" t="s">
        <v>167</v>
      </c>
      <c r="N136" s="217">
        <v>0</v>
      </c>
      <c r="O136" s="209">
        <v>0</v>
      </c>
      <c r="P136" s="209">
        <f>O136*N136</f>
        <v>0</v>
      </c>
      <c r="Q136" s="216"/>
      <c r="R136" s="52"/>
      <c r="S136" s="242"/>
    </row>
    <row r="137" spans="1:19" ht="30" customHeight="1">
      <c r="A137" s="350" t="s">
        <v>329</v>
      </c>
      <c r="B137" s="351"/>
      <c r="C137" s="93"/>
      <c r="D137" s="114"/>
      <c r="E137" s="144">
        <f>SUM(E132:E136)</f>
        <v>26.79</v>
      </c>
      <c r="F137" s="94"/>
      <c r="G137" s="94"/>
      <c r="H137" s="146">
        <f>SUM(H132:H136)</f>
        <v>226</v>
      </c>
      <c r="I137" s="94"/>
      <c r="J137" s="144">
        <f>SUM(J132:J136)</f>
        <v>205.59</v>
      </c>
      <c r="K137" s="91"/>
      <c r="L137" s="91"/>
      <c r="M137" s="91"/>
      <c r="N137" s="155"/>
      <c r="O137" s="225"/>
      <c r="P137" s="70"/>
      <c r="Q137" s="65"/>
      <c r="R137" s="52"/>
      <c r="S137" s="242"/>
    </row>
    <row r="138" spans="1:19" ht="30" customHeight="1">
      <c r="A138" s="350" t="s">
        <v>330</v>
      </c>
      <c r="B138" s="351"/>
      <c r="C138" s="177"/>
      <c r="D138" s="228"/>
      <c r="E138" s="173"/>
      <c r="F138" s="216"/>
      <c r="G138" s="216"/>
      <c r="H138" s="297"/>
      <c r="I138" s="216"/>
      <c r="J138" s="173"/>
      <c r="K138" s="214"/>
      <c r="L138" s="214"/>
      <c r="M138" s="214"/>
      <c r="N138" s="195">
        <f>SUM(N132:N137)</f>
        <v>0</v>
      </c>
      <c r="O138" s="215"/>
      <c r="P138" s="176">
        <f>SUM(P132:P137)</f>
        <v>0</v>
      </c>
      <c r="Q138" s="216"/>
      <c r="R138" s="52"/>
      <c r="S138" s="242"/>
    </row>
    <row r="139" spans="1:19">
      <c r="A139" s="131"/>
      <c r="B139" s="1"/>
      <c r="E139" s="55"/>
      <c r="F139" s="55"/>
      <c r="G139" s="55"/>
      <c r="H139" s="55"/>
      <c r="I139" s="55"/>
      <c r="J139" s="55"/>
      <c r="K139" s="55"/>
      <c r="L139" s="55"/>
      <c r="M139" s="55"/>
      <c r="N139" s="155"/>
      <c r="R139" s="317"/>
      <c r="S139" s="318"/>
    </row>
    <row r="140" spans="1:19" ht="16" customHeight="1">
      <c r="A140" s="132" t="s">
        <v>168</v>
      </c>
      <c r="B140" s="366" t="s">
        <v>11</v>
      </c>
      <c r="C140" s="366"/>
      <c r="D140" s="366"/>
      <c r="E140" s="366"/>
      <c r="F140" s="366"/>
      <c r="G140" s="366"/>
      <c r="H140" s="366"/>
      <c r="I140" s="366"/>
      <c r="J140" s="366"/>
      <c r="K140" s="366"/>
      <c r="L140" s="366"/>
      <c r="M140" s="366"/>
      <c r="N140" s="366"/>
      <c r="O140" s="366"/>
      <c r="P140" s="366"/>
      <c r="Q140" s="367"/>
      <c r="R140" s="52"/>
      <c r="S140" s="242"/>
    </row>
    <row r="141" spans="1:19" ht="32">
      <c r="A141" s="234" t="s">
        <v>149</v>
      </c>
      <c r="B141" s="235" t="s">
        <v>285</v>
      </c>
      <c r="C141" s="280">
        <v>0</v>
      </c>
      <c r="D141" s="92"/>
      <c r="E141" s="91"/>
      <c r="F141" s="91"/>
      <c r="G141" s="91"/>
      <c r="H141" s="91"/>
      <c r="I141" s="91"/>
      <c r="J141" s="91"/>
      <c r="K141" s="91"/>
      <c r="L141" s="91"/>
      <c r="M141" s="219" t="s">
        <v>149</v>
      </c>
      <c r="N141" s="217">
        <v>0</v>
      </c>
      <c r="O141" s="209">
        <v>0</v>
      </c>
      <c r="P141" s="209">
        <f>O141*N141</f>
        <v>0</v>
      </c>
      <c r="Q141" s="65"/>
      <c r="R141" s="52"/>
      <c r="S141" s="243" t="s">
        <v>292</v>
      </c>
    </row>
    <row r="142" spans="1:19" ht="32">
      <c r="A142" s="234" t="s">
        <v>150</v>
      </c>
      <c r="B142" s="235" t="s">
        <v>156</v>
      </c>
      <c r="C142" s="280">
        <v>0</v>
      </c>
      <c r="D142" s="92"/>
      <c r="E142" s="91"/>
      <c r="F142" s="91"/>
      <c r="G142" s="91"/>
      <c r="H142" s="91"/>
      <c r="I142" s="91"/>
      <c r="J142" s="91"/>
      <c r="K142" s="91"/>
      <c r="L142" s="91"/>
      <c r="M142" s="219" t="s">
        <v>150</v>
      </c>
      <c r="N142" s="217">
        <v>0</v>
      </c>
      <c r="O142" s="209">
        <v>0</v>
      </c>
      <c r="P142" s="209">
        <f>O142*N142</f>
        <v>0</v>
      </c>
      <c r="Q142" s="65"/>
      <c r="R142" s="52"/>
      <c r="S142" s="243" t="s">
        <v>292</v>
      </c>
    </row>
    <row r="143" spans="1:19">
      <c r="A143" s="362" t="s">
        <v>328</v>
      </c>
      <c r="B143" s="363"/>
      <c r="C143" s="95"/>
      <c r="D143" s="115"/>
      <c r="E143" s="96"/>
      <c r="F143" s="96"/>
      <c r="G143" s="96"/>
      <c r="H143" s="96"/>
      <c r="I143" s="96"/>
      <c r="J143" s="96"/>
      <c r="K143" s="96"/>
      <c r="L143" s="96"/>
      <c r="M143" s="96"/>
      <c r="N143" s="157">
        <f>SUM(N141:N142)</f>
        <v>0</v>
      </c>
      <c r="O143" s="168"/>
      <c r="P143" s="97">
        <f>SUM(P141:P142)</f>
        <v>0</v>
      </c>
      <c r="Q143" s="98"/>
      <c r="R143" s="52"/>
      <c r="S143" s="243"/>
    </row>
    <row r="144" spans="1:19">
      <c r="A144" s="133"/>
      <c r="B144" s="5"/>
      <c r="C144" s="61"/>
      <c r="D144" s="116"/>
      <c r="E144" s="56"/>
      <c r="F144" s="56"/>
      <c r="G144" s="56"/>
      <c r="H144" s="56"/>
      <c r="I144" s="56"/>
      <c r="J144" s="56"/>
      <c r="K144" s="56"/>
      <c r="L144" s="56"/>
      <c r="M144" s="56"/>
      <c r="R144" s="52"/>
      <c r="S144" s="242"/>
    </row>
    <row r="145" spans="1:19" ht="16" customHeight="1">
      <c r="A145" s="364" t="s">
        <v>169</v>
      </c>
      <c r="B145" s="365"/>
      <c r="C145" s="72"/>
      <c r="D145" s="117"/>
      <c r="E145" s="145">
        <f>E137+E128</f>
        <v>276.21000000000004</v>
      </c>
      <c r="F145" s="72"/>
      <c r="G145" s="72"/>
      <c r="H145" s="72"/>
      <c r="I145" s="72"/>
      <c r="J145" s="73"/>
      <c r="K145" s="198"/>
      <c r="L145" s="198"/>
      <c r="M145" s="198"/>
      <c r="N145" s="199"/>
      <c r="O145" s="200"/>
      <c r="P145" s="201">
        <f>P143+P138+P129</f>
        <v>0</v>
      </c>
      <c r="Q145" s="202"/>
      <c r="R145" s="52"/>
      <c r="S145" s="242"/>
    </row>
    <row r="146" spans="1:19">
      <c r="R146" s="52"/>
      <c r="S146" s="242"/>
    </row>
    <row r="147" spans="1:19">
      <c r="A147" s="360" t="s">
        <v>331</v>
      </c>
      <c r="B147" s="361"/>
      <c r="C147" s="85"/>
      <c r="D147" s="118"/>
      <c r="E147" s="147">
        <f>E145+E116</f>
        <v>3148.4399999999996</v>
      </c>
      <c r="F147" s="86"/>
      <c r="G147" s="86"/>
      <c r="H147" s="86"/>
      <c r="I147" s="86"/>
      <c r="J147" s="87"/>
      <c r="R147" s="52"/>
      <c r="S147" s="242"/>
    </row>
    <row r="148" spans="1:19">
      <c r="A148" s="358" t="s">
        <v>332</v>
      </c>
      <c r="B148" s="359"/>
      <c r="C148" s="187"/>
      <c r="D148" s="208"/>
      <c r="E148" s="187"/>
      <c r="F148" s="187"/>
      <c r="G148" s="187"/>
      <c r="H148" s="187"/>
      <c r="I148" s="187"/>
      <c r="J148" s="187"/>
      <c r="K148" s="237"/>
      <c r="L148" s="203"/>
      <c r="M148" s="238"/>
      <c r="N148" s="204"/>
      <c r="O148" s="205"/>
      <c r="P148" s="206">
        <f>P145+P117</f>
        <v>0</v>
      </c>
      <c r="Q148" s="207"/>
      <c r="R148" s="52"/>
      <c r="S148" s="242"/>
    </row>
    <row r="149" spans="1:19">
      <c r="A149" s="352" t="s">
        <v>230</v>
      </c>
      <c r="B149" s="353"/>
      <c r="C149" s="353"/>
      <c r="D149" s="353"/>
      <c r="E149" s="353"/>
      <c r="F149" s="353"/>
      <c r="G149" s="353"/>
      <c r="H149" s="353"/>
      <c r="I149" s="353"/>
      <c r="J149" s="353"/>
      <c r="K149" s="353"/>
      <c r="L149" s="353"/>
      <c r="M149" s="353"/>
      <c r="N149" s="353"/>
      <c r="O149" s="353"/>
      <c r="P149" s="353"/>
      <c r="Q149" s="354"/>
      <c r="R149" s="52"/>
      <c r="S149" s="242"/>
    </row>
    <row r="150" spans="1:19">
      <c r="R150"/>
    </row>
    <row r="151" spans="1:19">
      <c r="R151"/>
    </row>
    <row r="152" spans="1:19">
      <c r="R152"/>
    </row>
    <row r="153" spans="1:19">
      <c r="R153"/>
    </row>
    <row r="154" spans="1:19">
      <c r="R154"/>
    </row>
    <row r="155" spans="1:19">
      <c r="R155"/>
    </row>
    <row r="156" spans="1:19">
      <c r="R156"/>
    </row>
    <row r="157" spans="1:19">
      <c r="R157"/>
    </row>
    <row r="158" spans="1:19">
      <c r="R158"/>
    </row>
    <row r="159" spans="1:19">
      <c r="R159"/>
    </row>
    <row r="160" spans="1:19">
      <c r="R160"/>
    </row>
    <row r="161" spans="18:18">
      <c r="R161"/>
    </row>
    <row r="162" spans="18:18">
      <c r="R162"/>
    </row>
    <row r="163" spans="18:18">
      <c r="R163"/>
    </row>
    <row r="164" spans="18:18">
      <c r="R164"/>
    </row>
    <row r="165" spans="18:18">
      <c r="R165"/>
    </row>
    <row r="166" spans="18:18">
      <c r="R166"/>
    </row>
    <row r="167" spans="18:18">
      <c r="R167"/>
    </row>
    <row r="168" spans="18:18">
      <c r="R168"/>
    </row>
    <row r="169" spans="18:18">
      <c r="R169"/>
    </row>
    <row r="170" spans="18:18">
      <c r="R170"/>
    </row>
    <row r="171" spans="18:18">
      <c r="R171"/>
    </row>
    <row r="172" spans="18:18">
      <c r="R172"/>
    </row>
    <row r="173" spans="18:18">
      <c r="R173"/>
    </row>
    <row r="174" spans="18:18">
      <c r="R174"/>
    </row>
    <row r="175" spans="18:18">
      <c r="R175"/>
    </row>
    <row r="176" spans="18:18">
      <c r="R176"/>
    </row>
    <row r="177" spans="18:18">
      <c r="R177"/>
    </row>
    <row r="178" spans="18:18">
      <c r="R178"/>
    </row>
    <row r="179" spans="18:18">
      <c r="R179"/>
    </row>
    <row r="180" spans="18:18">
      <c r="R180"/>
    </row>
    <row r="181" spans="18:18">
      <c r="R181"/>
    </row>
    <row r="182" spans="18:18">
      <c r="R182"/>
    </row>
    <row r="183" spans="18:18">
      <c r="R183"/>
    </row>
    <row r="184" spans="18:18">
      <c r="R184"/>
    </row>
    <row r="185" spans="18:18">
      <c r="R185"/>
    </row>
    <row r="186" spans="18:18">
      <c r="R186"/>
    </row>
    <row r="187" spans="18:18">
      <c r="R187"/>
    </row>
    <row r="188" spans="18:18">
      <c r="R188"/>
    </row>
    <row r="189" spans="18:18">
      <c r="R189"/>
    </row>
    <row r="190" spans="18:18">
      <c r="R190"/>
    </row>
    <row r="191" spans="18:18">
      <c r="R191"/>
    </row>
    <row r="192" spans="18:18">
      <c r="R192"/>
    </row>
    <row r="193" spans="18:18">
      <c r="R193"/>
    </row>
    <row r="194" spans="18:18">
      <c r="R194"/>
    </row>
    <row r="195" spans="18:18">
      <c r="R195"/>
    </row>
    <row r="196" spans="18:18">
      <c r="R196"/>
    </row>
    <row r="197" spans="18:18">
      <c r="R197"/>
    </row>
    <row r="198" spans="18:18">
      <c r="R198"/>
    </row>
    <row r="199" spans="18:18">
      <c r="R199"/>
    </row>
    <row r="200" spans="18:18">
      <c r="R200"/>
    </row>
    <row r="201" spans="18:18">
      <c r="R201"/>
    </row>
    <row r="202" spans="18:18">
      <c r="R202"/>
    </row>
    <row r="203" spans="18:18">
      <c r="R203"/>
    </row>
    <row r="204" spans="18:18">
      <c r="R204"/>
    </row>
    <row r="205" spans="18:18">
      <c r="R205"/>
    </row>
    <row r="206" spans="18:18">
      <c r="R206"/>
    </row>
    <row r="207" spans="18:18">
      <c r="R207"/>
    </row>
    <row r="208" spans="18:18">
      <c r="R208"/>
    </row>
    <row r="209" spans="18:18">
      <c r="R209"/>
    </row>
    <row r="210" spans="18:18">
      <c r="R210"/>
    </row>
    <row r="211" spans="18:18">
      <c r="R211"/>
    </row>
    <row r="212" spans="18:18">
      <c r="R212"/>
    </row>
    <row r="213" spans="18:18">
      <c r="R213"/>
    </row>
    <row r="214" spans="18:18">
      <c r="R214"/>
    </row>
    <row r="215" spans="18:18">
      <c r="R215"/>
    </row>
    <row r="216" spans="18:18">
      <c r="R216"/>
    </row>
    <row r="217" spans="18:18">
      <c r="R217"/>
    </row>
    <row r="218" spans="18:18">
      <c r="R218"/>
    </row>
    <row r="219" spans="18:18">
      <c r="R219"/>
    </row>
    <row r="220" spans="18:18">
      <c r="R220"/>
    </row>
    <row r="221" spans="18:18">
      <c r="R221"/>
    </row>
    <row r="222" spans="18:18">
      <c r="R222"/>
    </row>
    <row r="223" spans="18:18">
      <c r="R223"/>
    </row>
    <row r="224" spans="18:18">
      <c r="R224"/>
    </row>
    <row r="225" spans="18:18">
      <c r="R225"/>
    </row>
    <row r="226" spans="18:18">
      <c r="R226"/>
    </row>
    <row r="227" spans="18:18">
      <c r="R227"/>
    </row>
    <row r="228" spans="18:18">
      <c r="R228"/>
    </row>
    <row r="229" spans="18:18">
      <c r="R229"/>
    </row>
    <row r="230" spans="18:18">
      <c r="R230"/>
    </row>
    <row r="231" spans="18:18">
      <c r="R231"/>
    </row>
    <row r="232" spans="18:18">
      <c r="R232"/>
    </row>
    <row r="233" spans="18:18">
      <c r="R233"/>
    </row>
    <row r="234" spans="18:18">
      <c r="R234"/>
    </row>
    <row r="235" spans="18:18">
      <c r="R235"/>
    </row>
    <row r="236" spans="18:18">
      <c r="R236"/>
    </row>
    <row r="237" spans="18:18">
      <c r="R237"/>
    </row>
    <row r="238" spans="18:18">
      <c r="R238"/>
    </row>
    <row r="239" spans="18:18">
      <c r="R239"/>
    </row>
    <row r="240" spans="18:18">
      <c r="R240"/>
    </row>
    <row r="241" spans="18:18">
      <c r="R241"/>
    </row>
    <row r="242" spans="18:18">
      <c r="R242"/>
    </row>
    <row r="243" spans="18:18">
      <c r="R243"/>
    </row>
    <row r="244" spans="18:18">
      <c r="R244"/>
    </row>
    <row r="245" spans="18:18">
      <c r="R245"/>
    </row>
    <row r="246" spans="18:18">
      <c r="R246"/>
    </row>
    <row r="247" spans="18:18">
      <c r="R247"/>
    </row>
    <row r="248" spans="18:18">
      <c r="R248"/>
    </row>
    <row r="249" spans="18:18">
      <c r="R249"/>
    </row>
    <row r="250" spans="18:18">
      <c r="R250"/>
    </row>
    <row r="251" spans="18:18">
      <c r="R251"/>
    </row>
    <row r="252" spans="18:18">
      <c r="R252"/>
    </row>
    <row r="253" spans="18:18">
      <c r="R253"/>
    </row>
    <row r="254" spans="18:18">
      <c r="R254"/>
    </row>
    <row r="255" spans="18:18">
      <c r="R255"/>
    </row>
    <row r="256" spans="18:18">
      <c r="R256"/>
    </row>
    <row r="257" spans="18:18">
      <c r="R257"/>
    </row>
    <row r="258" spans="18:18">
      <c r="R258"/>
    </row>
    <row r="259" spans="18:18">
      <c r="R259"/>
    </row>
    <row r="260" spans="18:18">
      <c r="R260"/>
    </row>
    <row r="261" spans="18:18">
      <c r="R261"/>
    </row>
    <row r="262" spans="18:18">
      <c r="R262"/>
    </row>
    <row r="263" spans="18:18">
      <c r="R263"/>
    </row>
    <row r="264" spans="18:18">
      <c r="R264"/>
    </row>
    <row r="265" spans="18:18">
      <c r="R265"/>
    </row>
    <row r="266" spans="18:18">
      <c r="R266"/>
    </row>
    <row r="267" spans="18:18">
      <c r="R267"/>
    </row>
    <row r="268" spans="18:18">
      <c r="R268"/>
    </row>
    <row r="269" spans="18:18">
      <c r="R269"/>
    </row>
    <row r="270" spans="18:18">
      <c r="R270"/>
    </row>
    <row r="271" spans="18:18">
      <c r="R271"/>
    </row>
    <row r="272" spans="18:18">
      <c r="R272"/>
    </row>
    <row r="273" spans="18:18">
      <c r="R273"/>
    </row>
    <row r="274" spans="18:18">
      <c r="R274"/>
    </row>
    <row r="275" spans="18:18">
      <c r="R275"/>
    </row>
    <row r="276" spans="18:18">
      <c r="R276"/>
    </row>
    <row r="277" spans="18:18">
      <c r="R277"/>
    </row>
    <row r="278" spans="18:18">
      <c r="R278"/>
    </row>
    <row r="279" spans="18:18">
      <c r="R279"/>
    </row>
    <row r="280" spans="18:18">
      <c r="R280"/>
    </row>
    <row r="281" spans="18:18">
      <c r="R281"/>
    </row>
    <row r="282" spans="18:18">
      <c r="R282"/>
    </row>
    <row r="283" spans="18:18">
      <c r="R283"/>
    </row>
    <row r="284" spans="18:18">
      <c r="R284"/>
    </row>
    <row r="285" spans="18:18">
      <c r="R285"/>
    </row>
    <row r="286" spans="18:18">
      <c r="R286"/>
    </row>
    <row r="287" spans="18:18">
      <c r="R287"/>
    </row>
    <row r="288" spans="18:18">
      <c r="R288"/>
    </row>
    <row r="289" spans="18:18">
      <c r="R289"/>
    </row>
    <row r="290" spans="18:18">
      <c r="R290"/>
    </row>
    <row r="291" spans="18:18">
      <c r="R291"/>
    </row>
    <row r="292" spans="18:18">
      <c r="R292"/>
    </row>
    <row r="293" spans="18:18">
      <c r="R293"/>
    </row>
    <row r="294" spans="18:18">
      <c r="R294"/>
    </row>
    <row r="295" spans="18:18">
      <c r="R295"/>
    </row>
    <row r="296" spans="18:18">
      <c r="R296"/>
    </row>
    <row r="297" spans="18:18">
      <c r="R297"/>
    </row>
    <row r="298" spans="18:18">
      <c r="R298"/>
    </row>
    <row r="299" spans="18:18">
      <c r="R299"/>
    </row>
    <row r="300" spans="18:18">
      <c r="R300"/>
    </row>
    <row r="301" spans="18:18">
      <c r="R301"/>
    </row>
    <row r="302" spans="18:18">
      <c r="R302"/>
    </row>
    <row r="303" spans="18:18">
      <c r="R303"/>
    </row>
    <row r="304" spans="18:18">
      <c r="R304"/>
    </row>
    <row r="305" spans="18:18">
      <c r="R305"/>
    </row>
    <row r="306" spans="18:18">
      <c r="R306"/>
    </row>
    <row r="307" spans="18:18">
      <c r="R307"/>
    </row>
    <row r="308" spans="18:18">
      <c r="R308"/>
    </row>
    <row r="309" spans="18:18">
      <c r="R309"/>
    </row>
    <row r="310" spans="18:18">
      <c r="R310"/>
    </row>
    <row r="311" spans="18:18">
      <c r="R311"/>
    </row>
    <row r="312" spans="18:18">
      <c r="R312"/>
    </row>
    <row r="313" spans="18:18">
      <c r="R313"/>
    </row>
    <row r="314" spans="18:18">
      <c r="R314"/>
    </row>
    <row r="315" spans="18:18">
      <c r="R315"/>
    </row>
    <row r="316" spans="18:18">
      <c r="R316"/>
    </row>
    <row r="317" spans="18:18">
      <c r="R317"/>
    </row>
    <row r="318" spans="18:18">
      <c r="R318"/>
    </row>
    <row r="319" spans="18:18">
      <c r="R319"/>
    </row>
    <row r="320" spans="18:18">
      <c r="R320"/>
    </row>
    <row r="321" spans="18:18">
      <c r="R321"/>
    </row>
    <row r="322" spans="18:18">
      <c r="R322"/>
    </row>
    <row r="323" spans="18:18">
      <c r="R323"/>
    </row>
    <row r="324" spans="18:18">
      <c r="R324"/>
    </row>
    <row r="325" spans="18:18">
      <c r="R325"/>
    </row>
    <row r="326" spans="18:18">
      <c r="R326"/>
    </row>
    <row r="327" spans="18:18">
      <c r="R327"/>
    </row>
    <row r="328" spans="18:18">
      <c r="R328"/>
    </row>
    <row r="329" spans="18:18">
      <c r="R329"/>
    </row>
    <row r="330" spans="18:18">
      <c r="R330"/>
    </row>
    <row r="331" spans="18:18">
      <c r="R331"/>
    </row>
    <row r="332" spans="18:18">
      <c r="R332"/>
    </row>
    <row r="333" spans="18:18">
      <c r="R333"/>
    </row>
    <row r="334" spans="18:18">
      <c r="R334"/>
    </row>
    <row r="335" spans="18:18">
      <c r="R335"/>
    </row>
    <row r="336" spans="18:18">
      <c r="R336"/>
    </row>
    <row r="337" spans="18:18">
      <c r="R337"/>
    </row>
    <row r="338" spans="18:18">
      <c r="R338"/>
    </row>
    <row r="339" spans="18:18">
      <c r="R339"/>
    </row>
    <row r="340" spans="18:18">
      <c r="R340"/>
    </row>
    <row r="341" spans="18:18">
      <c r="R341"/>
    </row>
    <row r="342" spans="18:18">
      <c r="R342"/>
    </row>
    <row r="343" spans="18:18">
      <c r="R343"/>
    </row>
    <row r="344" spans="18:18">
      <c r="R344"/>
    </row>
    <row r="345" spans="18:18">
      <c r="R345"/>
    </row>
    <row r="346" spans="18:18">
      <c r="R346"/>
    </row>
    <row r="347" spans="18:18">
      <c r="R347"/>
    </row>
    <row r="348" spans="18:18">
      <c r="R348"/>
    </row>
    <row r="349" spans="18:18">
      <c r="R349"/>
    </row>
    <row r="350" spans="18:18">
      <c r="R350"/>
    </row>
    <row r="351" spans="18:18">
      <c r="R351"/>
    </row>
    <row r="352" spans="18:18">
      <c r="R352"/>
    </row>
    <row r="353" spans="18:18">
      <c r="R353"/>
    </row>
    <row r="354" spans="18:18">
      <c r="R354"/>
    </row>
    <row r="355" spans="18:18">
      <c r="R355"/>
    </row>
    <row r="356" spans="18:18">
      <c r="R356"/>
    </row>
    <row r="357" spans="18:18">
      <c r="R357"/>
    </row>
    <row r="358" spans="18:18">
      <c r="R358"/>
    </row>
    <row r="359" spans="18:18">
      <c r="R359"/>
    </row>
    <row r="360" spans="18:18">
      <c r="R360"/>
    </row>
    <row r="361" spans="18:18">
      <c r="R361"/>
    </row>
    <row r="362" spans="18:18">
      <c r="R362"/>
    </row>
    <row r="363" spans="18:18">
      <c r="R363"/>
    </row>
    <row r="364" spans="18:18">
      <c r="R364"/>
    </row>
    <row r="365" spans="18:18">
      <c r="R365"/>
    </row>
    <row r="366" spans="18:18">
      <c r="R366"/>
    </row>
    <row r="367" spans="18:18">
      <c r="R367"/>
    </row>
    <row r="368" spans="18:18">
      <c r="R368"/>
    </row>
    <row r="369" spans="18:18">
      <c r="R369"/>
    </row>
    <row r="370" spans="18:18">
      <c r="R370"/>
    </row>
    <row r="371" spans="18:18">
      <c r="R371"/>
    </row>
    <row r="372" spans="18:18">
      <c r="R372"/>
    </row>
    <row r="373" spans="18:18">
      <c r="R373"/>
    </row>
    <row r="374" spans="18:18">
      <c r="R374"/>
    </row>
    <row r="375" spans="18:18">
      <c r="R375"/>
    </row>
    <row r="376" spans="18:18">
      <c r="R376"/>
    </row>
    <row r="377" spans="18:18">
      <c r="R377"/>
    </row>
    <row r="378" spans="18:18">
      <c r="R378"/>
    </row>
    <row r="379" spans="18:18">
      <c r="R379"/>
    </row>
    <row r="380" spans="18:18">
      <c r="R380"/>
    </row>
    <row r="381" spans="18:18">
      <c r="R381"/>
    </row>
    <row r="382" spans="18:18">
      <c r="R382"/>
    </row>
    <row r="383" spans="18:18">
      <c r="R383"/>
    </row>
    <row r="384" spans="18:18">
      <c r="R384"/>
    </row>
    <row r="385" spans="18:18">
      <c r="R385"/>
    </row>
    <row r="386" spans="18:18">
      <c r="R386"/>
    </row>
    <row r="387" spans="18:18">
      <c r="R387"/>
    </row>
    <row r="388" spans="18:18">
      <c r="R388"/>
    </row>
    <row r="389" spans="18:18">
      <c r="R389"/>
    </row>
    <row r="390" spans="18:18">
      <c r="R390"/>
    </row>
    <row r="391" spans="18:18">
      <c r="R391"/>
    </row>
    <row r="392" spans="18:18">
      <c r="R392"/>
    </row>
    <row r="393" spans="18:18">
      <c r="R393"/>
    </row>
    <row r="394" spans="18:18">
      <c r="R394"/>
    </row>
    <row r="395" spans="18:18">
      <c r="R395"/>
    </row>
    <row r="396" spans="18:18">
      <c r="R396"/>
    </row>
    <row r="397" spans="18:18">
      <c r="R397"/>
    </row>
    <row r="398" spans="18:18">
      <c r="R398"/>
    </row>
    <row r="399" spans="18:18">
      <c r="R399"/>
    </row>
    <row r="400" spans="18:18">
      <c r="R400"/>
    </row>
    <row r="401" spans="18:18">
      <c r="R401"/>
    </row>
    <row r="402" spans="18:18">
      <c r="R402"/>
    </row>
    <row r="403" spans="18:18">
      <c r="R403"/>
    </row>
    <row r="404" spans="18:18">
      <c r="R404"/>
    </row>
    <row r="405" spans="18:18">
      <c r="R405"/>
    </row>
    <row r="406" spans="18:18">
      <c r="R406"/>
    </row>
    <row r="407" spans="18:18">
      <c r="R407"/>
    </row>
    <row r="408" spans="18:18">
      <c r="R408"/>
    </row>
    <row r="409" spans="18:18">
      <c r="R409"/>
    </row>
    <row r="410" spans="18:18">
      <c r="R410"/>
    </row>
    <row r="411" spans="18:18">
      <c r="R411"/>
    </row>
    <row r="412" spans="18:18">
      <c r="R412"/>
    </row>
    <row r="413" spans="18:18">
      <c r="R413"/>
    </row>
    <row r="414" spans="18:18">
      <c r="R414"/>
    </row>
    <row r="415" spans="18:18">
      <c r="R415"/>
    </row>
    <row r="416" spans="18:18">
      <c r="R416"/>
    </row>
    <row r="417" spans="18:18">
      <c r="R417"/>
    </row>
    <row r="418" spans="18:18">
      <c r="R418"/>
    </row>
    <row r="419" spans="18:18">
      <c r="R419"/>
    </row>
    <row r="420" spans="18:18">
      <c r="R420"/>
    </row>
    <row r="421" spans="18:18">
      <c r="R421"/>
    </row>
    <row r="422" spans="18:18">
      <c r="R422"/>
    </row>
    <row r="423" spans="18:18">
      <c r="R423"/>
    </row>
    <row r="424" spans="18:18">
      <c r="R424"/>
    </row>
    <row r="425" spans="18:18">
      <c r="R425"/>
    </row>
    <row r="426" spans="18:18">
      <c r="R426"/>
    </row>
    <row r="427" spans="18:18">
      <c r="R427"/>
    </row>
    <row r="428" spans="18:18">
      <c r="R428"/>
    </row>
    <row r="429" spans="18:18">
      <c r="R429"/>
    </row>
    <row r="430" spans="18:18">
      <c r="R430"/>
    </row>
    <row r="431" spans="18:18">
      <c r="R431"/>
    </row>
    <row r="432" spans="18:18">
      <c r="R432"/>
    </row>
    <row r="433" spans="18:18">
      <c r="R433"/>
    </row>
    <row r="434" spans="18:18">
      <c r="R434"/>
    </row>
    <row r="435" spans="18:18">
      <c r="R435"/>
    </row>
    <row r="436" spans="18:18">
      <c r="R436"/>
    </row>
    <row r="437" spans="18:18">
      <c r="R437"/>
    </row>
    <row r="438" spans="18:18">
      <c r="R438"/>
    </row>
    <row r="439" spans="18:18">
      <c r="R439"/>
    </row>
    <row r="440" spans="18:18">
      <c r="R440"/>
    </row>
    <row r="441" spans="18:18">
      <c r="R441"/>
    </row>
    <row r="442" spans="18:18">
      <c r="R442"/>
    </row>
    <row r="443" spans="18:18">
      <c r="R443"/>
    </row>
    <row r="444" spans="18:18">
      <c r="R444"/>
    </row>
    <row r="445" spans="18:18">
      <c r="R445"/>
    </row>
    <row r="446" spans="18:18">
      <c r="R446"/>
    </row>
    <row r="447" spans="18:18">
      <c r="R447"/>
    </row>
    <row r="448" spans="18:18">
      <c r="R448"/>
    </row>
    <row r="449" spans="18:18">
      <c r="R449"/>
    </row>
    <row r="450" spans="18:18">
      <c r="R450"/>
    </row>
    <row r="451" spans="18:18">
      <c r="R451"/>
    </row>
    <row r="452" spans="18:18">
      <c r="R452"/>
    </row>
    <row r="453" spans="18:18">
      <c r="R453"/>
    </row>
    <row r="454" spans="18:18">
      <c r="R454"/>
    </row>
    <row r="455" spans="18:18">
      <c r="R455"/>
    </row>
    <row r="456" spans="18:18">
      <c r="R456"/>
    </row>
    <row r="457" spans="18:18">
      <c r="R457"/>
    </row>
    <row r="458" spans="18:18">
      <c r="R458"/>
    </row>
    <row r="459" spans="18:18">
      <c r="R459"/>
    </row>
    <row r="460" spans="18:18">
      <c r="R460"/>
    </row>
    <row r="461" spans="18:18">
      <c r="R461"/>
    </row>
    <row r="462" spans="18:18">
      <c r="R462"/>
    </row>
    <row r="463" spans="18:18">
      <c r="R463"/>
    </row>
    <row r="464" spans="18:18">
      <c r="R464"/>
    </row>
    <row r="465" spans="18:18">
      <c r="R465"/>
    </row>
    <row r="466" spans="18:18">
      <c r="R466"/>
    </row>
    <row r="467" spans="18:18">
      <c r="R467"/>
    </row>
    <row r="468" spans="18:18">
      <c r="R468"/>
    </row>
    <row r="469" spans="18:18">
      <c r="R469"/>
    </row>
    <row r="470" spans="18:18">
      <c r="R470"/>
    </row>
    <row r="471" spans="18:18">
      <c r="R471"/>
    </row>
    <row r="472" spans="18:18">
      <c r="R472"/>
    </row>
    <row r="473" spans="18:18">
      <c r="R473"/>
    </row>
    <row r="474" spans="18:18">
      <c r="R474"/>
    </row>
    <row r="475" spans="18:18">
      <c r="R475"/>
    </row>
    <row r="476" spans="18:18">
      <c r="R476"/>
    </row>
    <row r="477" spans="18:18">
      <c r="R477"/>
    </row>
    <row r="478" spans="18:18">
      <c r="R478"/>
    </row>
    <row r="479" spans="18:18">
      <c r="R479"/>
    </row>
    <row r="480" spans="18:18">
      <c r="R480"/>
    </row>
    <row r="481" spans="18:18">
      <c r="R481"/>
    </row>
    <row r="482" spans="18:18">
      <c r="R482"/>
    </row>
    <row r="483" spans="18:18">
      <c r="R483"/>
    </row>
    <row r="484" spans="18:18">
      <c r="R484"/>
    </row>
    <row r="485" spans="18:18">
      <c r="R485"/>
    </row>
    <row r="486" spans="18:18">
      <c r="R486"/>
    </row>
    <row r="487" spans="18:18">
      <c r="R487"/>
    </row>
    <row r="488" spans="18:18">
      <c r="R488"/>
    </row>
    <row r="489" spans="18:18">
      <c r="R489"/>
    </row>
    <row r="490" spans="18:18">
      <c r="R490"/>
    </row>
    <row r="491" spans="18:18">
      <c r="R491"/>
    </row>
    <row r="492" spans="18:18">
      <c r="R492"/>
    </row>
    <row r="493" spans="18:18">
      <c r="R493"/>
    </row>
    <row r="494" spans="18:18">
      <c r="R494"/>
    </row>
    <row r="495" spans="18:18">
      <c r="R495"/>
    </row>
    <row r="496" spans="18:18">
      <c r="R496"/>
    </row>
    <row r="497" spans="18:18">
      <c r="R497"/>
    </row>
    <row r="498" spans="18:18">
      <c r="R498"/>
    </row>
    <row r="499" spans="18:18">
      <c r="R499"/>
    </row>
    <row r="500" spans="18:18">
      <c r="R500"/>
    </row>
    <row r="501" spans="18:18">
      <c r="R501"/>
    </row>
    <row r="502" spans="18:18">
      <c r="R502"/>
    </row>
    <row r="503" spans="18:18">
      <c r="R503"/>
    </row>
    <row r="504" spans="18:18">
      <c r="R504"/>
    </row>
    <row r="505" spans="18:18">
      <c r="R505"/>
    </row>
    <row r="506" spans="18:18">
      <c r="R506"/>
    </row>
    <row r="507" spans="18:18">
      <c r="R507"/>
    </row>
    <row r="508" spans="18:18">
      <c r="R508"/>
    </row>
    <row r="509" spans="18:18">
      <c r="R509"/>
    </row>
    <row r="510" spans="18:18">
      <c r="R510"/>
    </row>
    <row r="511" spans="18:18">
      <c r="R511"/>
    </row>
    <row r="512" spans="18:18">
      <c r="R512"/>
    </row>
    <row r="513" spans="18:18">
      <c r="R513"/>
    </row>
    <row r="514" spans="18:18">
      <c r="R514"/>
    </row>
    <row r="515" spans="18:18">
      <c r="R515"/>
    </row>
    <row r="516" spans="18:18">
      <c r="R516"/>
    </row>
    <row r="517" spans="18:18">
      <c r="R517"/>
    </row>
    <row r="518" spans="18:18">
      <c r="R518"/>
    </row>
    <row r="519" spans="18:18">
      <c r="R519"/>
    </row>
    <row r="520" spans="18:18">
      <c r="R520"/>
    </row>
    <row r="521" spans="18:18">
      <c r="R521"/>
    </row>
    <row r="522" spans="18:18">
      <c r="R522"/>
    </row>
    <row r="523" spans="18:18">
      <c r="R523"/>
    </row>
    <row r="524" spans="18:18">
      <c r="R524"/>
    </row>
    <row r="525" spans="18:18">
      <c r="R525"/>
    </row>
    <row r="526" spans="18:18">
      <c r="R526"/>
    </row>
    <row r="527" spans="18:18">
      <c r="R527"/>
    </row>
    <row r="528" spans="18:18">
      <c r="R528"/>
    </row>
    <row r="529" spans="18:18">
      <c r="R529"/>
    </row>
    <row r="530" spans="18:18">
      <c r="R530"/>
    </row>
    <row r="531" spans="18:18">
      <c r="R531"/>
    </row>
    <row r="532" spans="18:18">
      <c r="R532"/>
    </row>
    <row r="533" spans="18:18">
      <c r="R533"/>
    </row>
    <row r="534" spans="18:18">
      <c r="R534"/>
    </row>
    <row r="535" spans="18:18">
      <c r="R535"/>
    </row>
    <row r="536" spans="18:18">
      <c r="R536"/>
    </row>
    <row r="537" spans="18:18">
      <c r="R537"/>
    </row>
    <row r="538" spans="18:18">
      <c r="R538"/>
    </row>
    <row r="539" spans="18:18">
      <c r="R539"/>
    </row>
    <row r="540" spans="18:18">
      <c r="R540"/>
    </row>
    <row r="541" spans="18:18">
      <c r="R541"/>
    </row>
    <row r="542" spans="18:18">
      <c r="R542"/>
    </row>
    <row r="543" spans="18:18">
      <c r="R543"/>
    </row>
    <row r="544" spans="18:18">
      <c r="R544"/>
    </row>
    <row r="545" spans="18:18">
      <c r="R545"/>
    </row>
    <row r="546" spans="18:18">
      <c r="R546"/>
    </row>
    <row r="547" spans="18:18">
      <c r="R547"/>
    </row>
    <row r="548" spans="18:18">
      <c r="R548"/>
    </row>
    <row r="549" spans="18:18">
      <c r="R549"/>
    </row>
    <row r="550" spans="18:18">
      <c r="R550"/>
    </row>
    <row r="551" spans="18:18">
      <c r="R551"/>
    </row>
    <row r="552" spans="18:18">
      <c r="R552"/>
    </row>
    <row r="553" spans="18:18">
      <c r="R553"/>
    </row>
    <row r="554" spans="18:18">
      <c r="R554"/>
    </row>
    <row r="555" spans="18:18">
      <c r="R555"/>
    </row>
    <row r="556" spans="18:18">
      <c r="R556"/>
    </row>
    <row r="557" spans="18:18">
      <c r="R557"/>
    </row>
    <row r="558" spans="18:18">
      <c r="R558"/>
    </row>
    <row r="559" spans="18:18">
      <c r="R559"/>
    </row>
    <row r="560" spans="18:18">
      <c r="R560"/>
    </row>
    <row r="561" spans="18:18">
      <c r="R561"/>
    </row>
    <row r="562" spans="18:18">
      <c r="R562"/>
    </row>
    <row r="563" spans="18:18">
      <c r="R563"/>
    </row>
    <row r="564" spans="18:18">
      <c r="R564"/>
    </row>
    <row r="565" spans="18:18">
      <c r="R565"/>
    </row>
    <row r="566" spans="18:18">
      <c r="R566"/>
    </row>
    <row r="567" spans="18:18">
      <c r="R567"/>
    </row>
    <row r="568" spans="18:18">
      <c r="R568"/>
    </row>
    <row r="569" spans="18:18">
      <c r="R569"/>
    </row>
    <row r="570" spans="18:18">
      <c r="R570"/>
    </row>
    <row r="571" spans="18:18">
      <c r="R571"/>
    </row>
    <row r="572" spans="18:18">
      <c r="R572"/>
    </row>
    <row r="573" spans="18:18">
      <c r="R573"/>
    </row>
    <row r="574" spans="18:18">
      <c r="R574"/>
    </row>
    <row r="575" spans="18:18">
      <c r="R575"/>
    </row>
    <row r="576" spans="18:18">
      <c r="R576"/>
    </row>
    <row r="577" spans="18:18">
      <c r="R577"/>
    </row>
    <row r="578" spans="18:18">
      <c r="R578"/>
    </row>
    <row r="579" spans="18:18">
      <c r="R579"/>
    </row>
    <row r="580" spans="18:18">
      <c r="R580"/>
    </row>
    <row r="581" spans="18:18">
      <c r="R581"/>
    </row>
    <row r="582" spans="18:18">
      <c r="R582"/>
    </row>
    <row r="583" spans="18:18">
      <c r="R583"/>
    </row>
    <row r="584" spans="18:18">
      <c r="R584"/>
    </row>
    <row r="585" spans="18:18">
      <c r="R585"/>
    </row>
    <row r="586" spans="18:18">
      <c r="R586"/>
    </row>
    <row r="587" spans="18:18">
      <c r="R587"/>
    </row>
    <row r="588" spans="18:18">
      <c r="R588"/>
    </row>
    <row r="589" spans="18:18">
      <c r="R589"/>
    </row>
    <row r="590" spans="18:18">
      <c r="R590"/>
    </row>
    <row r="591" spans="18:18">
      <c r="R591"/>
    </row>
    <row r="592" spans="18:18">
      <c r="R592"/>
    </row>
    <row r="593" spans="18:18">
      <c r="R593"/>
    </row>
    <row r="594" spans="18:18">
      <c r="R594"/>
    </row>
    <row r="595" spans="18:18">
      <c r="R595"/>
    </row>
    <row r="596" spans="18:18">
      <c r="R596"/>
    </row>
    <row r="597" spans="18:18">
      <c r="R597"/>
    </row>
    <row r="598" spans="18:18">
      <c r="R598"/>
    </row>
    <row r="599" spans="18:18">
      <c r="R599"/>
    </row>
    <row r="600" spans="18:18">
      <c r="R600"/>
    </row>
    <row r="601" spans="18:18">
      <c r="R601"/>
    </row>
    <row r="602" spans="18:18">
      <c r="R602"/>
    </row>
    <row r="603" spans="18:18">
      <c r="R603"/>
    </row>
    <row r="604" spans="18:18">
      <c r="R604"/>
    </row>
    <row r="605" spans="18:18">
      <c r="R605"/>
    </row>
    <row r="606" spans="18:18">
      <c r="R606"/>
    </row>
    <row r="607" spans="18:18">
      <c r="R607"/>
    </row>
    <row r="608" spans="18:18">
      <c r="R608"/>
    </row>
    <row r="609" spans="18:18">
      <c r="R609"/>
    </row>
    <row r="610" spans="18:18">
      <c r="R610"/>
    </row>
    <row r="611" spans="18:18">
      <c r="R611"/>
    </row>
    <row r="612" spans="18:18">
      <c r="R612"/>
    </row>
    <row r="613" spans="18:18">
      <c r="R613"/>
    </row>
    <row r="614" spans="18:18">
      <c r="R614"/>
    </row>
    <row r="615" spans="18:18">
      <c r="R615"/>
    </row>
    <row r="616" spans="18:18">
      <c r="R616"/>
    </row>
    <row r="617" spans="18:18">
      <c r="R617"/>
    </row>
    <row r="618" spans="18:18">
      <c r="R618"/>
    </row>
    <row r="619" spans="18:18">
      <c r="R619"/>
    </row>
    <row r="620" spans="18:18">
      <c r="R620"/>
    </row>
    <row r="621" spans="18:18">
      <c r="R621"/>
    </row>
    <row r="622" spans="18:18">
      <c r="R622"/>
    </row>
    <row r="623" spans="18:18">
      <c r="R623"/>
    </row>
    <row r="624" spans="18:18">
      <c r="R624"/>
    </row>
    <row r="625" spans="18:18">
      <c r="R625"/>
    </row>
    <row r="626" spans="18:18">
      <c r="R626"/>
    </row>
    <row r="627" spans="18:18">
      <c r="R627"/>
    </row>
    <row r="628" spans="18:18">
      <c r="R628"/>
    </row>
    <row r="629" spans="18:18">
      <c r="R629"/>
    </row>
    <row r="630" spans="18:18">
      <c r="R630"/>
    </row>
    <row r="631" spans="18:18">
      <c r="R631"/>
    </row>
    <row r="632" spans="18:18">
      <c r="R632"/>
    </row>
    <row r="633" spans="18:18">
      <c r="R633"/>
    </row>
    <row r="634" spans="18:18">
      <c r="R634"/>
    </row>
    <row r="635" spans="18:18">
      <c r="R635"/>
    </row>
    <row r="636" spans="18:18">
      <c r="R636"/>
    </row>
    <row r="637" spans="18:18">
      <c r="R637"/>
    </row>
    <row r="638" spans="18:18">
      <c r="R638"/>
    </row>
    <row r="639" spans="18:18">
      <c r="R639"/>
    </row>
    <row r="640" spans="18:18">
      <c r="R640"/>
    </row>
    <row r="641" spans="18:18">
      <c r="R641"/>
    </row>
    <row r="642" spans="18:18">
      <c r="R642"/>
    </row>
    <row r="643" spans="18:18">
      <c r="R643"/>
    </row>
    <row r="644" spans="18:18">
      <c r="R644"/>
    </row>
    <row r="645" spans="18:18">
      <c r="R645"/>
    </row>
    <row r="646" spans="18:18">
      <c r="R646"/>
    </row>
    <row r="647" spans="18:18">
      <c r="R647"/>
    </row>
    <row r="648" spans="18:18">
      <c r="R648"/>
    </row>
    <row r="649" spans="18:18">
      <c r="R649"/>
    </row>
    <row r="650" spans="18:18">
      <c r="R650"/>
    </row>
    <row r="651" spans="18:18">
      <c r="R651"/>
    </row>
    <row r="652" spans="18:18">
      <c r="R652"/>
    </row>
    <row r="653" spans="18:18">
      <c r="R653"/>
    </row>
    <row r="654" spans="18:18">
      <c r="R654"/>
    </row>
    <row r="655" spans="18:18">
      <c r="R655"/>
    </row>
    <row r="656" spans="18:18">
      <c r="R656"/>
    </row>
    <row r="657" spans="18:18">
      <c r="R657"/>
    </row>
    <row r="658" spans="18:18">
      <c r="R658"/>
    </row>
    <row r="659" spans="18:18">
      <c r="R659"/>
    </row>
    <row r="660" spans="18:18">
      <c r="R660"/>
    </row>
    <row r="661" spans="18:18">
      <c r="R661"/>
    </row>
    <row r="662" spans="18:18">
      <c r="R662"/>
    </row>
    <row r="663" spans="18:18">
      <c r="R663"/>
    </row>
    <row r="664" spans="18:18">
      <c r="R664"/>
    </row>
    <row r="665" spans="18:18">
      <c r="R665"/>
    </row>
    <row r="666" spans="18:18">
      <c r="R666"/>
    </row>
    <row r="667" spans="18:18">
      <c r="R667"/>
    </row>
    <row r="668" spans="18:18">
      <c r="R668"/>
    </row>
    <row r="669" spans="18:18">
      <c r="R669"/>
    </row>
    <row r="670" spans="18:18">
      <c r="R670"/>
    </row>
    <row r="671" spans="18:18">
      <c r="R671"/>
    </row>
    <row r="672" spans="18:18">
      <c r="R672"/>
    </row>
    <row r="673" spans="18:18">
      <c r="R673"/>
    </row>
    <row r="674" spans="18:18">
      <c r="R674"/>
    </row>
    <row r="675" spans="18:18">
      <c r="R675"/>
    </row>
    <row r="676" spans="18:18">
      <c r="R676"/>
    </row>
    <row r="677" spans="18:18">
      <c r="R677"/>
    </row>
    <row r="678" spans="18:18">
      <c r="R678"/>
    </row>
    <row r="679" spans="18:18">
      <c r="R679"/>
    </row>
    <row r="680" spans="18:18">
      <c r="R680"/>
    </row>
    <row r="681" spans="18:18">
      <c r="R681"/>
    </row>
    <row r="682" spans="18:18">
      <c r="R682"/>
    </row>
    <row r="683" spans="18:18">
      <c r="R683"/>
    </row>
    <row r="684" spans="18:18">
      <c r="R684"/>
    </row>
    <row r="685" spans="18:18">
      <c r="R685"/>
    </row>
    <row r="686" spans="18:18">
      <c r="R686"/>
    </row>
    <row r="687" spans="18:18">
      <c r="R687"/>
    </row>
    <row r="688" spans="18:18">
      <c r="R688"/>
    </row>
    <row r="689" spans="18:18">
      <c r="R689"/>
    </row>
    <row r="690" spans="18:18">
      <c r="R690"/>
    </row>
    <row r="691" spans="18:18">
      <c r="R691"/>
    </row>
    <row r="692" spans="18:18">
      <c r="R692"/>
    </row>
    <row r="693" spans="18:18">
      <c r="R693"/>
    </row>
    <row r="694" spans="18:18">
      <c r="R694"/>
    </row>
    <row r="695" spans="18:18">
      <c r="R695"/>
    </row>
    <row r="696" spans="18:18">
      <c r="R696"/>
    </row>
    <row r="697" spans="18:18">
      <c r="R697"/>
    </row>
    <row r="698" spans="18:18">
      <c r="R698"/>
    </row>
    <row r="699" spans="18:18">
      <c r="R699"/>
    </row>
    <row r="700" spans="18:18">
      <c r="R700"/>
    </row>
    <row r="701" spans="18:18">
      <c r="R701"/>
    </row>
    <row r="702" spans="18:18">
      <c r="R702"/>
    </row>
    <row r="703" spans="18:18">
      <c r="R703"/>
    </row>
    <row r="704" spans="18:18">
      <c r="R704"/>
    </row>
    <row r="705" spans="18:18">
      <c r="R705"/>
    </row>
    <row r="706" spans="18:18">
      <c r="R706"/>
    </row>
    <row r="707" spans="18:18">
      <c r="R707"/>
    </row>
    <row r="708" spans="18:18">
      <c r="R708"/>
    </row>
    <row r="709" spans="18:18">
      <c r="R709"/>
    </row>
    <row r="710" spans="18:18">
      <c r="R710"/>
    </row>
    <row r="711" spans="18:18">
      <c r="R711"/>
    </row>
    <row r="712" spans="18:18">
      <c r="R712"/>
    </row>
    <row r="713" spans="18:18">
      <c r="R713"/>
    </row>
    <row r="714" spans="18:18">
      <c r="R714"/>
    </row>
    <row r="715" spans="18:18">
      <c r="R715"/>
    </row>
    <row r="716" spans="18:18">
      <c r="R716"/>
    </row>
    <row r="717" spans="18:18">
      <c r="R717"/>
    </row>
    <row r="718" spans="18:18">
      <c r="R718"/>
    </row>
    <row r="719" spans="18:18">
      <c r="R719"/>
    </row>
    <row r="720" spans="18:18">
      <c r="R720"/>
    </row>
    <row r="721" spans="18:18">
      <c r="R721"/>
    </row>
    <row r="722" spans="18:18">
      <c r="R722"/>
    </row>
    <row r="723" spans="18:18">
      <c r="R723"/>
    </row>
    <row r="724" spans="18:18">
      <c r="R724"/>
    </row>
    <row r="725" spans="18:18">
      <c r="R725"/>
    </row>
    <row r="726" spans="18:18">
      <c r="R726"/>
    </row>
    <row r="727" spans="18:18">
      <c r="R727"/>
    </row>
    <row r="728" spans="18:18">
      <c r="R728"/>
    </row>
    <row r="729" spans="18:18">
      <c r="R729"/>
    </row>
    <row r="730" spans="18:18">
      <c r="R730"/>
    </row>
    <row r="731" spans="18:18">
      <c r="R731"/>
    </row>
    <row r="732" spans="18:18">
      <c r="R732"/>
    </row>
    <row r="733" spans="18:18">
      <c r="R733"/>
    </row>
    <row r="734" spans="18:18">
      <c r="R734"/>
    </row>
    <row r="735" spans="18:18">
      <c r="R735"/>
    </row>
    <row r="736" spans="18:18">
      <c r="R736"/>
    </row>
    <row r="737" spans="18:18">
      <c r="R737"/>
    </row>
    <row r="738" spans="18:18">
      <c r="R738"/>
    </row>
    <row r="739" spans="18:18">
      <c r="R739"/>
    </row>
    <row r="740" spans="18:18">
      <c r="R740"/>
    </row>
    <row r="741" spans="18:18">
      <c r="R741"/>
    </row>
    <row r="742" spans="18:18">
      <c r="R742"/>
    </row>
    <row r="743" spans="18:18">
      <c r="R743"/>
    </row>
    <row r="744" spans="18:18">
      <c r="R744"/>
    </row>
    <row r="745" spans="18:18">
      <c r="R745"/>
    </row>
    <row r="746" spans="18:18">
      <c r="R746"/>
    </row>
    <row r="747" spans="18:18">
      <c r="R747"/>
    </row>
    <row r="748" spans="18:18">
      <c r="R748"/>
    </row>
    <row r="749" spans="18:18">
      <c r="R749"/>
    </row>
    <row r="750" spans="18:18">
      <c r="R750"/>
    </row>
    <row r="751" spans="18:18">
      <c r="R751"/>
    </row>
    <row r="752" spans="18:18">
      <c r="R752"/>
    </row>
    <row r="753" spans="18:18">
      <c r="R753"/>
    </row>
    <row r="754" spans="18:18">
      <c r="R754"/>
    </row>
    <row r="755" spans="18:18">
      <c r="R755"/>
    </row>
    <row r="756" spans="18:18">
      <c r="R756"/>
    </row>
    <row r="757" spans="18:18">
      <c r="R757"/>
    </row>
    <row r="758" spans="18:18">
      <c r="R758"/>
    </row>
    <row r="759" spans="18:18">
      <c r="R759"/>
    </row>
    <row r="760" spans="18:18">
      <c r="R760"/>
    </row>
    <row r="761" spans="18:18">
      <c r="R761"/>
    </row>
    <row r="762" spans="18:18">
      <c r="R762"/>
    </row>
    <row r="763" spans="18:18">
      <c r="R763"/>
    </row>
    <row r="764" spans="18:18">
      <c r="R764"/>
    </row>
    <row r="765" spans="18:18">
      <c r="R765"/>
    </row>
    <row r="766" spans="18:18">
      <c r="R766"/>
    </row>
    <row r="767" spans="18:18">
      <c r="R767"/>
    </row>
    <row r="768" spans="18:18">
      <c r="R768"/>
    </row>
    <row r="769" spans="18:18">
      <c r="R769"/>
    </row>
    <row r="770" spans="18:18">
      <c r="R770"/>
    </row>
    <row r="771" spans="18:18">
      <c r="R771"/>
    </row>
    <row r="772" spans="18:18">
      <c r="R772"/>
    </row>
    <row r="773" spans="18:18">
      <c r="R773"/>
    </row>
    <row r="774" spans="18:18">
      <c r="R774"/>
    </row>
    <row r="775" spans="18:18">
      <c r="R775"/>
    </row>
    <row r="776" spans="18:18">
      <c r="R776"/>
    </row>
    <row r="777" spans="18:18">
      <c r="R777"/>
    </row>
    <row r="778" spans="18:18">
      <c r="R778"/>
    </row>
    <row r="779" spans="18:18">
      <c r="R779"/>
    </row>
    <row r="780" spans="18:18">
      <c r="R780"/>
    </row>
    <row r="781" spans="18:18">
      <c r="R781"/>
    </row>
    <row r="782" spans="18:18">
      <c r="R782"/>
    </row>
    <row r="783" spans="18:18">
      <c r="R783"/>
    </row>
    <row r="784" spans="18:18">
      <c r="R784"/>
    </row>
    <row r="785" spans="18:18">
      <c r="R785"/>
    </row>
    <row r="786" spans="18:18">
      <c r="R786"/>
    </row>
    <row r="787" spans="18:18">
      <c r="R787"/>
    </row>
    <row r="788" spans="18:18">
      <c r="R788"/>
    </row>
    <row r="789" spans="18:18">
      <c r="R789"/>
    </row>
    <row r="790" spans="18:18">
      <c r="R790"/>
    </row>
    <row r="791" spans="18:18">
      <c r="R791"/>
    </row>
    <row r="792" spans="18:18">
      <c r="R792"/>
    </row>
    <row r="793" spans="18:18">
      <c r="R793"/>
    </row>
    <row r="794" spans="18:18">
      <c r="R794"/>
    </row>
    <row r="795" spans="18:18">
      <c r="R795"/>
    </row>
    <row r="796" spans="18:18">
      <c r="R796"/>
    </row>
    <row r="797" spans="18:18">
      <c r="R797"/>
    </row>
    <row r="798" spans="18:18">
      <c r="R798"/>
    </row>
    <row r="799" spans="18:18">
      <c r="R799"/>
    </row>
    <row r="800" spans="18:18">
      <c r="R800"/>
    </row>
    <row r="801" spans="18:18">
      <c r="R801"/>
    </row>
    <row r="802" spans="18:18">
      <c r="R802"/>
    </row>
    <row r="803" spans="18:18">
      <c r="R803"/>
    </row>
    <row r="804" spans="18:18">
      <c r="R804"/>
    </row>
    <row r="805" spans="18:18">
      <c r="R805"/>
    </row>
    <row r="806" spans="18:18">
      <c r="R806"/>
    </row>
    <row r="807" spans="18:18">
      <c r="R807"/>
    </row>
    <row r="808" spans="18:18">
      <c r="R808"/>
    </row>
    <row r="809" spans="18:18">
      <c r="R809"/>
    </row>
    <row r="810" spans="18:18">
      <c r="R810"/>
    </row>
  </sheetData>
  <sheetProtection selectLockedCells="1" selectUnlockedCells="1"/>
  <mergeCells count="36">
    <mergeCell ref="A137:B137"/>
    <mergeCell ref="A149:Q149"/>
    <mergeCell ref="R139:S139"/>
    <mergeCell ref="A129:B129"/>
    <mergeCell ref="R130:S130"/>
    <mergeCell ref="B131:Q131"/>
    <mergeCell ref="A138:B138"/>
    <mergeCell ref="A148:B148"/>
    <mergeCell ref="A147:B147"/>
    <mergeCell ref="A143:B143"/>
    <mergeCell ref="A145:B145"/>
    <mergeCell ref="B140:Q140"/>
    <mergeCell ref="R118:S118"/>
    <mergeCell ref="A41:B41"/>
    <mergeCell ref="A40:B40"/>
    <mergeCell ref="A2:S2"/>
    <mergeCell ref="A73:S73"/>
    <mergeCell ref="A71:B71"/>
    <mergeCell ref="A110:S110"/>
    <mergeCell ref="A39:B39"/>
    <mergeCell ref="S81:S92"/>
    <mergeCell ref="S97:S105"/>
    <mergeCell ref="A128:B128"/>
    <mergeCell ref="A116:B116"/>
    <mergeCell ref="A68:B68"/>
    <mergeCell ref="A108:B108"/>
    <mergeCell ref="A60:B60"/>
    <mergeCell ref="A72:B72"/>
    <mergeCell ref="A109:B109"/>
    <mergeCell ref="A119:Q119"/>
    <mergeCell ref="A61:B61"/>
    <mergeCell ref="A69:B69"/>
    <mergeCell ref="M63:P63"/>
    <mergeCell ref="M74:P74"/>
    <mergeCell ref="A114:B114"/>
    <mergeCell ref="A117:B117"/>
  </mergeCells>
  <printOptions horizontalCentered="1"/>
  <pageMargins left="0" right="0" top="0" bottom="0" header="0" footer="0"/>
  <pageSetup paperSize="9" scale="32" orientation="portrait" horizontalDpi="4294967292" verticalDpi="4294967292" r:id="rId1"/>
  <rowBreaks count="1" manualBreakCount="1">
    <brk id="139" max="1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"/>
  <sheetViews>
    <sheetView workbookViewId="0">
      <selection activeCell="B30" sqref="B30"/>
    </sheetView>
  </sheetViews>
  <sheetFormatPr baseColWidth="10" defaultColWidth="11.5" defaultRowHeight="15"/>
  <cols>
    <col min="2" max="2" width="38.33203125" customWidth="1"/>
  </cols>
  <sheetData>
    <row r="1" spans="1:8">
      <c r="A1" s="302" t="s">
        <v>27</v>
      </c>
      <c r="B1" s="368"/>
      <c r="C1" s="368"/>
      <c r="D1" s="368"/>
      <c r="E1" s="368"/>
    </row>
    <row r="2" spans="1:8">
      <c r="A2" s="368"/>
      <c r="B2" s="368"/>
      <c r="C2" s="368"/>
      <c r="D2" s="368"/>
      <c r="E2" s="368"/>
    </row>
    <row r="3" spans="1:8" s="49" customFormat="1">
      <c r="A3" s="64"/>
      <c r="B3" s="64"/>
      <c r="C3" s="64"/>
      <c r="D3" s="64"/>
      <c r="E3" s="64"/>
      <c r="F3" s="64"/>
      <c r="G3" s="64"/>
      <c r="H3" s="64"/>
    </row>
    <row r="4" spans="1:8" ht="16">
      <c r="A4" s="3"/>
      <c r="B4" s="13" t="s">
        <v>27</v>
      </c>
      <c r="C4" s="21" t="s">
        <v>2</v>
      </c>
      <c r="D4" s="7"/>
      <c r="E4" s="8"/>
    </row>
    <row r="5" spans="1:8" ht="16">
      <c r="A5" s="32" t="s">
        <v>40</v>
      </c>
      <c r="B5" s="2" t="s">
        <v>0</v>
      </c>
      <c r="C5" s="22" t="s">
        <v>1</v>
      </c>
      <c r="D5" s="9" t="s">
        <v>3</v>
      </c>
      <c r="E5" s="10" t="s">
        <v>4</v>
      </c>
    </row>
    <row r="6" spans="1:8">
      <c r="A6" s="4"/>
      <c r="B6" s="6"/>
      <c r="C6" s="20"/>
      <c r="D6" s="11"/>
      <c r="E6" s="12"/>
    </row>
    <row r="7" spans="1:8" ht="16">
      <c r="A7" s="14" t="s">
        <v>12</v>
      </c>
      <c r="B7" s="15" t="s">
        <v>13</v>
      </c>
      <c r="C7" s="23"/>
      <c r="D7" s="16"/>
      <c r="E7" s="39">
        <f>E8+E17+E20</f>
        <v>0</v>
      </c>
    </row>
    <row r="8" spans="1:8" ht="16">
      <c r="A8" s="14"/>
      <c r="B8" s="15" t="s">
        <v>14</v>
      </c>
      <c r="C8" s="23"/>
      <c r="D8" s="16"/>
      <c r="E8" s="39">
        <f>SUM(E9:E15)</f>
        <v>0</v>
      </c>
    </row>
    <row r="9" spans="1:8" ht="16">
      <c r="A9" s="4" t="s">
        <v>15</v>
      </c>
      <c r="B9" s="5" t="s">
        <v>157</v>
      </c>
      <c r="C9" s="35">
        <v>1</v>
      </c>
      <c r="D9" s="36">
        <v>0</v>
      </c>
      <c r="E9" s="12">
        <f t="shared" ref="E9:E12" si="0">SUM(C9*D9)</f>
        <v>0</v>
      </c>
    </row>
    <row r="10" spans="1:8" ht="16">
      <c r="A10" s="4" t="s">
        <v>16</v>
      </c>
      <c r="B10" s="5" t="s">
        <v>17</v>
      </c>
      <c r="C10" s="35">
        <v>1</v>
      </c>
      <c r="D10" s="36">
        <v>0</v>
      </c>
      <c r="E10" s="12">
        <f t="shared" si="0"/>
        <v>0</v>
      </c>
    </row>
    <row r="11" spans="1:8" ht="16">
      <c r="A11" s="4" t="s">
        <v>18</v>
      </c>
      <c r="B11" s="5" t="s">
        <v>155</v>
      </c>
      <c r="C11" s="35">
        <v>1</v>
      </c>
      <c r="D11" s="36">
        <v>0</v>
      </c>
      <c r="E11" s="12">
        <f t="shared" si="0"/>
        <v>0</v>
      </c>
    </row>
    <row r="12" spans="1:8" ht="16">
      <c r="A12" s="4" t="s">
        <v>19</v>
      </c>
      <c r="B12" s="5" t="s">
        <v>21</v>
      </c>
      <c r="C12" s="35">
        <v>1</v>
      </c>
      <c r="D12" s="36">
        <v>0</v>
      </c>
      <c r="E12" s="12">
        <f t="shared" si="0"/>
        <v>0</v>
      </c>
    </row>
    <row r="13" spans="1:8" ht="16">
      <c r="A13" s="4" t="s">
        <v>20</v>
      </c>
      <c r="B13" s="5" t="s">
        <v>23</v>
      </c>
      <c r="C13" s="35">
        <v>1</v>
      </c>
      <c r="D13" s="36">
        <v>0</v>
      </c>
      <c r="E13" s="12">
        <f>SUM(C13*D13)</f>
        <v>0</v>
      </c>
    </row>
    <row r="14" spans="1:8" ht="16">
      <c r="A14" s="4" t="s">
        <v>22</v>
      </c>
      <c r="B14" s="5" t="s">
        <v>158</v>
      </c>
      <c r="C14" s="35">
        <v>1</v>
      </c>
      <c r="D14" s="36">
        <v>0</v>
      </c>
      <c r="E14" s="12">
        <f t="shared" ref="E14:E15" si="1">SUM(C14*D14)</f>
        <v>0</v>
      </c>
    </row>
    <row r="15" spans="1:8" ht="16">
      <c r="A15" s="4" t="s">
        <v>24</v>
      </c>
      <c r="B15" s="5" t="s">
        <v>25</v>
      </c>
      <c r="C15" s="35">
        <v>1</v>
      </c>
      <c r="D15" s="36">
        <v>0</v>
      </c>
      <c r="E15" s="12">
        <f t="shared" si="1"/>
        <v>0</v>
      </c>
    </row>
    <row r="16" spans="1:8">
      <c r="A16" s="4"/>
      <c r="B16" s="5"/>
      <c r="C16" s="20"/>
      <c r="D16" s="11"/>
      <c r="E16" s="12"/>
    </row>
    <row r="17" spans="1:5" ht="16">
      <c r="A17" s="17"/>
      <c r="B17" s="18" t="s">
        <v>26</v>
      </c>
      <c r="C17" s="24"/>
      <c r="D17" s="16"/>
      <c r="E17" s="40">
        <f>SUM(E18:E18)</f>
        <v>0</v>
      </c>
    </row>
    <row r="18" spans="1:5" ht="16">
      <c r="A18" s="4" t="s">
        <v>56</v>
      </c>
      <c r="B18" s="5" t="s">
        <v>55</v>
      </c>
      <c r="C18" s="35">
        <v>1</v>
      </c>
      <c r="D18" s="36">
        <v>0</v>
      </c>
      <c r="E18" s="12">
        <f t="shared" ref="E18" si="2">SUM(C18*D18)</f>
        <v>0</v>
      </c>
    </row>
    <row r="19" spans="1:5">
      <c r="A19" s="19"/>
      <c r="C19" s="19"/>
      <c r="E19" s="42"/>
    </row>
    <row r="20" spans="1:5" ht="16">
      <c r="A20" s="17"/>
      <c r="B20" s="18" t="s">
        <v>131</v>
      </c>
      <c r="C20" s="24"/>
      <c r="D20" s="16"/>
      <c r="E20" s="40">
        <f>SUM(E21:E21)</f>
        <v>0</v>
      </c>
    </row>
    <row r="21" spans="1:5" ht="14" customHeight="1">
      <c r="A21" s="33" t="s">
        <v>57</v>
      </c>
      <c r="B21" s="34" t="s">
        <v>41</v>
      </c>
      <c r="C21" s="37">
        <v>1</v>
      </c>
      <c r="D21" s="38">
        <v>0</v>
      </c>
      <c r="E21" s="41">
        <f t="shared" ref="E21" si="3">SUM(C21*D21)</f>
        <v>0</v>
      </c>
    </row>
    <row r="23" spans="1:5" ht="16">
      <c r="A23" s="47"/>
      <c r="B23" s="48" t="s">
        <v>42</v>
      </c>
      <c r="C23" s="369"/>
      <c r="D23" s="370"/>
      <c r="E23" s="371"/>
    </row>
    <row r="24" spans="1:5" ht="15" customHeight="1">
      <c r="A24" s="54"/>
      <c r="B24" s="99" t="s">
        <v>58</v>
      </c>
      <c r="C24" s="372"/>
      <c r="D24" s="373"/>
      <c r="E24" s="374"/>
    </row>
    <row r="25" spans="1:5" ht="15" customHeight="1">
      <c r="B25" s="99" t="s">
        <v>59</v>
      </c>
      <c r="C25" s="372"/>
      <c r="D25" s="373"/>
      <c r="E25" s="374"/>
    </row>
  </sheetData>
  <sheetProtection insertRows="0"/>
  <mergeCells count="4">
    <mergeCell ref="A1:E2"/>
    <mergeCell ref="C23:E23"/>
    <mergeCell ref="C24:E24"/>
    <mergeCell ref="C25:E25"/>
  </mergeCells>
  <phoneticPr fontId="13" type="noConversion"/>
  <pageMargins left="0.75" right="0.75" top="1" bottom="1" header="0.5" footer="0.5"/>
  <pageSetup paperSize="9" scale="99" orientation="portrait" horizontalDpi="4294967292" verticalDpi="4294967292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C15E9-160A-274A-B524-39F53739CC20}">
  <dimension ref="A1:I8"/>
  <sheetViews>
    <sheetView zoomScaleNormal="100" workbookViewId="0">
      <selection activeCell="G8" sqref="G8"/>
    </sheetView>
  </sheetViews>
  <sheetFormatPr baseColWidth="10" defaultColWidth="11.5" defaultRowHeight="15"/>
  <cols>
    <col min="7" max="7" width="30.1640625" style="49" customWidth="1"/>
    <col min="8" max="8" width="32.1640625" style="49" customWidth="1"/>
    <col min="9" max="9" width="35.1640625" style="49" customWidth="1"/>
  </cols>
  <sheetData>
    <row r="1" spans="1:9" ht="15" customHeight="1">
      <c r="A1" s="302" t="s">
        <v>133</v>
      </c>
      <c r="B1" s="302"/>
      <c r="C1" s="302"/>
      <c r="D1" s="302"/>
      <c r="E1" s="302"/>
      <c r="F1" s="302"/>
      <c r="G1" s="302"/>
      <c r="H1" s="302"/>
      <c r="I1" s="302"/>
    </row>
    <row r="2" spans="1:9">
      <c r="A2" s="302"/>
      <c r="B2" s="302"/>
      <c r="C2" s="302"/>
      <c r="D2" s="302"/>
      <c r="E2" s="302"/>
      <c r="F2" s="302"/>
      <c r="G2" s="302"/>
      <c r="H2" s="302"/>
      <c r="I2" s="302"/>
    </row>
    <row r="3" spans="1:9">
      <c r="G3" s="49" t="s">
        <v>141</v>
      </c>
      <c r="H3" s="49" t="s">
        <v>142</v>
      </c>
      <c r="I3" s="49" t="s">
        <v>143</v>
      </c>
    </row>
    <row r="4" spans="1:9">
      <c r="A4" s="52" t="s">
        <v>134</v>
      </c>
      <c r="B4" s="378" t="s">
        <v>233</v>
      </c>
      <c r="C4" s="379"/>
      <c r="D4" s="379"/>
      <c r="E4" s="379"/>
      <c r="F4" s="380"/>
      <c r="G4" s="298">
        <v>0</v>
      </c>
      <c r="H4" s="298">
        <v>0</v>
      </c>
      <c r="I4" s="298">
        <v>0</v>
      </c>
    </row>
    <row r="5" spans="1:9">
      <c r="A5" s="52" t="s">
        <v>135</v>
      </c>
      <c r="B5" s="378" t="s">
        <v>136</v>
      </c>
      <c r="C5" s="379"/>
      <c r="D5" s="379"/>
      <c r="E5" s="379"/>
      <c r="F5" s="380"/>
      <c r="G5" s="298">
        <v>0</v>
      </c>
      <c r="H5" s="298">
        <v>0</v>
      </c>
      <c r="I5" s="298">
        <v>0</v>
      </c>
    </row>
    <row r="6" spans="1:9">
      <c r="A6" s="52" t="s">
        <v>137</v>
      </c>
      <c r="B6" s="378" t="s">
        <v>138</v>
      </c>
      <c r="C6" s="379"/>
      <c r="D6" s="379"/>
      <c r="E6" s="379"/>
      <c r="F6" s="380"/>
      <c r="G6" s="298">
        <v>0</v>
      </c>
      <c r="H6" s="298">
        <v>0</v>
      </c>
      <c r="I6" s="298">
        <v>0</v>
      </c>
    </row>
    <row r="7" spans="1:9">
      <c r="A7" s="52" t="s">
        <v>139</v>
      </c>
      <c r="B7" s="378" t="s">
        <v>140</v>
      </c>
      <c r="C7" s="379"/>
      <c r="D7" s="379"/>
      <c r="E7" s="379"/>
      <c r="F7" s="380"/>
      <c r="G7" s="298">
        <v>0</v>
      </c>
      <c r="H7" s="298">
        <v>0</v>
      </c>
      <c r="I7" s="298">
        <v>0</v>
      </c>
    </row>
    <row r="8" spans="1:9" s="54" customFormat="1">
      <c r="B8" s="375" t="s">
        <v>144</v>
      </c>
      <c r="C8" s="376"/>
      <c r="D8" s="376"/>
      <c r="E8" s="376"/>
      <c r="F8" s="377"/>
      <c r="G8" s="299">
        <f>SUM(G4:G7)</f>
        <v>0</v>
      </c>
      <c r="H8" s="299">
        <f>SUM(H4:H7)</f>
        <v>0</v>
      </c>
      <c r="I8" s="299">
        <f>SUM(I4:I7)</f>
        <v>0</v>
      </c>
    </row>
  </sheetData>
  <mergeCells count="6">
    <mergeCell ref="B8:F8"/>
    <mergeCell ref="A1:I2"/>
    <mergeCell ref="B6:F6"/>
    <mergeCell ref="B5:F5"/>
    <mergeCell ref="B7:F7"/>
    <mergeCell ref="B4:F4"/>
  </mergeCells>
  <pageMargins left="0.7" right="0.7" top="0.75" bottom="0.75" header="0.3" footer="0.3"/>
  <pageSetup paperSize="9" scale="82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BRUTO-NETO</vt:lpstr>
      <vt:lpstr>Seznam prostorov</vt:lpstr>
      <vt:lpstr>Zunanje površine</vt:lpstr>
      <vt:lpstr>Ocena investicije</vt:lpstr>
      <vt:lpstr>'BRUTO-NETO'!Print_Area</vt:lpstr>
      <vt:lpstr>'Seznam prostorov'!Print_Area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 Skok, arhitekt</dc:creator>
  <cp:lastModifiedBy>Dunja Šutanovac</cp:lastModifiedBy>
  <cp:lastPrinted>2024-07-05T09:09:29Z</cp:lastPrinted>
  <dcterms:created xsi:type="dcterms:W3CDTF">2012-02-27T16:59:02Z</dcterms:created>
  <dcterms:modified xsi:type="dcterms:W3CDTF">2024-09-26T12:21:41Z</dcterms:modified>
</cp:coreProperties>
</file>