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a_delovni_zvezek" defaultThemeVersion="166925"/>
  <mc:AlternateContent xmlns:mc="http://schemas.openxmlformats.org/markup-compatibility/2006">
    <mc:Choice Requires="x15">
      <x15ac:absPath xmlns:x15ac="http://schemas.microsoft.com/office/spreadsheetml/2010/11/ac" url="E:\!!!RSZRP_KONCNO 4.10.24\RSZRP_usklajevanjeNN pred objavo\C_natečajne podloge\"/>
    </mc:Choice>
  </mc:AlternateContent>
  <xr:revisionPtr revIDLastSave="0" documentId="13_ncr:1_{665741EC-EDF4-4439-9012-A0E0AEC66C5F}" xr6:coauthVersionLast="47" xr6:coauthVersionMax="47" xr10:uidLastSave="{00000000-0000-0000-0000-000000000000}"/>
  <bookViews>
    <workbookView xWindow="-108" yWindow="-108" windowWidth="23256" windowHeight="12456" xr2:uid="{326C992E-FD9E-4D6A-B972-12CBF8177FFC}"/>
  </bookViews>
  <sheets>
    <sheet name="Skupni podatki o projektu" sheetId="1" r:id="rId1"/>
    <sheet name="Prostori in površine" sheetId="6" r:id="rId2"/>
    <sheet name="Vrednost investicije" sheetId="4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3" i="6" l="1"/>
  <c r="D241" i="6"/>
  <c r="H208" i="6"/>
  <c r="H204" i="6"/>
  <c r="D206" i="6"/>
  <c r="D204" i="6"/>
  <c r="D202" i="6"/>
  <c r="D172" i="6"/>
  <c r="F172" i="6"/>
  <c r="H170" i="6"/>
  <c r="H168" i="6"/>
  <c r="H150" i="6"/>
  <c r="H148" i="6"/>
  <c r="H146" i="6"/>
  <c r="D152" i="6"/>
  <c r="D120" i="6"/>
  <c r="F88" i="6"/>
  <c r="F202" i="6" s="1"/>
  <c r="H202" i="6" s="1"/>
  <c r="G24" i="1"/>
  <c r="G28" i="1" s="1"/>
  <c r="H86" i="6"/>
  <c r="H84" i="6"/>
  <c r="H82" i="6"/>
  <c r="H80" i="6"/>
  <c r="H78" i="6"/>
  <c r="H76" i="6"/>
  <c r="H74" i="6"/>
  <c r="H72" i="6"/>
  <c r="H70" i="6"/>
  <c r="H68" i="6"/>
  <c r="H66" i="6"/>
  <c r="H64" i="6"/>
  <c r="D88" i="6"/>
  <c r="C30" i="1"/>
  <c r="C28" i="1"/>
  <c r="F206" i="6" l="1"/>
  <c r="H206" i="6" s="1"/>
  <c r="H140" i="6"/>
  <c r="J18" i="4"/>
  <c r="J16" i="4"/>
  <c r="F193" i="6"/>
  <c r="F245" i="6"/>
  <c r="H245" i="6" s="1"/>
  <c r="F235" i="6"/>
  <c r="F218" i="6"/>
  <c r="D218" i="6"/>
  <c r="F152" i="6"/>
  <c r="F120" i="6"/>
  <c r="D235" i="6"/>
  <c r="D28" i="4"/>
  <c r="D30" i="4" s="1"/>
  <c r="E42" i="1"/>
  <c r="D193" i="6"/>
  <c r="H126" i="6"/>
  <c r="H62" i="6"/>
  <c r="H60" i="6"/>
  <c r="H50" i="6"/>
  <c r="J22" i="4" l="1"/>
  <c r="H88" i="6"/>
  <c r="H218" i="6"/>
  <c r="H120" i="6"/>
  <c r="E22" i="1"/>
  <c r="F212" i="6"/>
  <c r="H118" i="6"/>
  <c r="H116" i="6"/>
  <c r="H114" i="6"/>
  <c r="H112" i="6"/>
  <c r="H164" i="6"/>
  <c r="H130" i="6"/>
  <c r="H106" i="6"/>
  <c r="H94" i="6"/>
  <c r="H56" i="6"/>
  <c r="H54" i="6"/>
  <c r="H52" i="6"/>
  <c r="H46" i="6"/>
  <c r="H44" i="6"/>
  <c r="H42" i="6"/>
  <c r="H40" i="6"/>
  <c r="H38" i="6"/>
  <c r="H36" i="6"/>
  <c r="H34" i="6"/>
  <c r="H32" i="6"/>
  <c r="H30" i="6"/>
  <c r="H28" i="6"/>
  <c r="H26" i="6"/>
  <c r="H166" i="6"/>
  <c r="G22" i="1" l="1"/>
  <c r="G30" i="1" s="1"/>
  <c r="D212" i="6"/>
  <c r="N22" i="4"/>
  <c r="J26" i="4"/>
  <c r="J28" i="4" s="1"/>
  <c r="J30" i="4" s="1"/>
  <c r="F241" i="6"/>
  <c r="F243" i="6"/>
  <c r="E46" i="1"/>
  <c r="E48" i="1" s="1"/>
  <c r="H216" i="6"/>
  <c r="H190" i="6"/>
  <c r="H188" i="6"/>
  <c r="H186" i="6"/>
  <c r="H184" i="6"/>
  <c r="H182" i="6"/>
  <c r="H180" i="6"/>
  <c r="H178" i="6"/>
  <c r="H172" i="6"/>
  <c r="H193" i="6"/>
  <c r="H160" i="6"/>
  <c r="H152" i="6"/>
  <c r="H162" i="6"/>
  <c r="H158" i="6"/>
  <c r="H144" i="6"/>
  <c r="H142" i="6"/>
  <c r="H138" i="6"/>
  <c r="H136" i="6"/>
  <c r="H134" i="6"/>
  <c r="H132" i="6"/>
  <c r="H128" i="6"/>
  <c r="H110" i="6"/>
  <c r="H108" i="6"/>
  <c r="H104" i="6"/>
  <c r="H102" i="6"/>
  <c r="H100" i="6"/>
  <c r="H98" i="6"/>
  <c r="H96" i="6"/>
  <c r="H24" i="6"/>
  <c r="N26" i="4" l="1"/>
  <c r="N28" i="4" s="1"/>
  <c r="N30" i="4" s="1"/>
  <c r="E20" i="1"/>
  <c r="G20" i="1" s="1"/>
  <c r="H241" i="6"/>
  <c r="H48" i="6"/>
  <c r="H58" i="6"/>
  <c r="H243" i="6" l="1"/>
</calcChain>
</file>

<file path=xl/sharedStrings.xml><?xml version="1.0" encoding="utf-8"?>
<sst xmlns="http://schemas.openxmlformats.org/spreadsheetml/2006/main" count="566" uniqueCount="239">
  <si>
    <t>ETAŽA</t>
  </si>
  <si>
    <t xml:space="preserve"> V natečajnih rešitvah se lahko podajo tudi izboljšave z ustrezno obrazložitvijo.  </t>
  </si>
  <si>
    <t>1. PODATKI O PROJEKTU</t>
  </si>
  <si>
    <t>ŠIFRA NATEČAJNEGA ELABORATA</t>
  </si>
  <si>
    <t>vnesi šifro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</si>
  <si>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</si>
  <si>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NATEČAJNA REŠITEV</t>
  </si>
  <si>
    <t>NATEČAJNA NALOGA</t>
  </si>
  <si>
    <t>PROSTOR</t>
  </si>
  <si>
    <t>NTP</t>
  </si>
  <si>
    <t>ODSTOPANJE</t>
  </si>
  <si>
    <t>OPOMBE</t>
  </si>
  <si>
    <t>ŠIFRA</t>
  </si>
  <si>
    <t>površina</t>
  </si>
  <si>
    <t>natečajnik izpolni po potrebi</t>
  </si>
  <si>
    <t>Opis prostora.</t>
  </si>
  <si>
    <t xml:space="preserve">Izpolnjujejo se polja NTP, obarvana z modro barvo. Opombe se vpisuje v polja, ki so obarvana svetlo zeleno barvo. </t>
  </si>
  <si>
    <t>VRSTA DEL</t>
  </si>
  <si>
    <t>skupaj brez DDV</t>
  </si>
  <si>
    <t>DDV 22%</t>
  </si>
  <si>
    <t>skupaj z DDV</t>
  </si>
  <si>
    <t xml:space="preserve">ŠIFRA NATEČAJNEGA ELABORATA  </t>
  </si>
  <si>
    <t>skupaj dodatni prostori</t>
  </si>
  <si>
    <t xml:space="preserve">Če so za funkcioniranje glede na predviden program potrebni dodatni prostori, ki niso eksplicitno navedeni, naj jih natečajnik vključi v natečajno rešitev. Tabela omogoča dodatne prostore po presoji natečajnikov, kar se vpiše v tabeli.  </t>
  </si>
  <si>
    <t xml:space="preserve">Pri zasnovi objekta in določitvi površin prostorov je treba upoštevati normative, standarde in zakonodajna določila s predmetnega področja. Predlagane površine programov so ocenjene in lahko odstopajo glede na natečajne rešitve. V primeru, da posamezna površina v natečajni rešitvi odstopa za več kot 15%, je obvezna utemeljitev vrstici OPOMBE, kjer bo označeno. V stoplec OPOMBE se lahko dodaja besedilo za boljše razumevanje natečajne rešitve, ne glede na omenjeno odstopanje. </t>
  </si>
  <si>
    <t>VELIKOST NATEČAJNEGA OBMOČJA</t>
  </si>
  <si>
    <t>IME PROSTORA, KI POMENI IZBOLJŠAVO</t>
  </si>
  <si>
    <t>tlakovane površine</t>
  </si>
  <si>
    <t>zelene površine</t>
  </si>
  <si>
    <t>zunanje površine skupaj</t>
  </si>
  <si>
    <t xml:space="preserve">BRUTO TLORISNA POVRŠINA </t>
  </si>
  <si>
    <t>prometne površine</t>
  </si>
  <si>
    <t>3. ZUNANJE UREDITVE</t>
  </si>
  <si>
    <t>2. POVRŠINE in FAKTOR ZAZIDANOSTI</t>
  </si>
  <si>
    <t>NETO TLORISNA POVRŠINA</t>
  </si>
  <si>
    <t>RAZLIKA MED NATEČAJNO NALOGO IN REŠITVIJO</t>
  </si>
  <si>
    <t>DODATNI PROSTORI NA PREDLOG NATEČAJNIKA - NEOBVEZNO</t>
  </si>
  <si>
    <t>OPOMBA</t>
  </si>
  <si>
    <t>SKUPAJ VSI PROSTORI IN DODATNI PROSTORI</t>
  </si>
  <si>
    <t>zazidane površine</t>
  </si>
  <si>
    <r>
      <t>m</t>
    </r>
    <r>
      <rPr>
        <b/>
        <vertAlign val="superscript"/>
        <sz val="11"/>
        <color theme="0"/>
        <rFont val="Calibri"/>
        <family val="2"/>
        <charset val="238"/>
        <scheme val="minor"/>
      </rPr>
      <t>2</t>
    </r>
  </si>
  <si>
    <t xml:space="preserve">Izpolnjujejo se polja, obarvana z modro barvo. Opombe se vpisuje v polja, ki so obarvana svetlo zeleno barvo. Z rumeno barvo so označeni podatki za obstoječi objekt. </t>
  </si>
  <si>
    <t>LEGENDA</t>
  </si>
  <si>
    <t>PODATEK VPIŠE NATEČAJNIK</t>
  </si>
  <si>
    <t>PODATEK SE IZRAČUNA AVTOMATIČNO</t>
  </si>
  <si>
    <t>OPOMBO VPIŠE NATEČAJNIK</t>
  </si>
  <si>
    <t>KONTROLNI FAKTOR</t>
  </si>
  <si>
    <t>1.1.0.</t>
  </si>
  <si>
    <t>1.2.0.</t>
  </si>
  <si>
    <t>1.3.0.</t>
  </si>
  <si>
    <t>1.4.0.</t>
  </si>
  <si>
    <t>1.5.0.</t>
  </si>
  <si>
    <t>1.6.0.</t>
  </si>
  <si>
    <t>1.7.0.</t>
  </si>
  <si>
    <t>1.8.0.</t>
  </si>
  <si>
    <t>1.9.0.</t>
  </si>
  <si>
    <t>1.10.0.</t>
  </si>
  <si>
    <t>1.11.0.</t>
  </si>
  <si>
    <t>1.12.0.</t>
  </si>
  <si>
    <t>1.13.0</t>
  </si>
  <si>
    <t>1.14.0.</t>
  </si>
  <si>
    <t>1.15.0.</t>
  </si>
  <si>
    <t>1.16.0.</t>
  </si>
  <si>
    <t>1.17.0.</t>
  </si>
  <si>
    <t>1.18.0.</t>
  </si>
  <si>
    <t>1.19.0.</t>
  </si>
  <si>
    <t>1.20.0.</t>
  </si>
  <si>
    <t>2.1.0.</t>
  </si>
  <si>
    <t>2.2.0.</t>
  </si>
  <si>
    <t>2.3.0.</t>
  </si>
  <si>
    <t>2.4.0.</t>
  </si>
  <si>
    <t>2.5.0.</t>
  </si>
  <si>
    <t>2.6.0.</t>
  </si>
  <si>
    <t>2.7.0.</t>
  </si>
  <si>
    <t>2.8.0.</t>
  </si>
  <si>
    <t>2.9.0.</t>
  </si>
  <si>
    <t>2.10.0.</t>
  </si>
  <si>
    <t>2.11.0.</t>
  </si>
  <si>
    <t>2.12.0.</t>
  </si>
  <si>
    <t>2.13.0.</t>
  </si>
  <si>
    <t>1.0.0.</t>
  </si>
  <si>
    <t>2.0.0.</t>
  </si>
  <si>
    <t>3.0.0.</t>
  </si>
  <si>
    <t>3.1.0.</t>
  </si>
  <si>
    <t>3.2.0.</t>
  </si>
  <si>
    <t>3.3.0.</t>
  </si>
  <si>
    <t>3.4.0.</t>
  </si>
  <si>
    <t>3.5.0.</t>
  </si>
  <si>
    <t>3.6.0.</t>
  </si>
  <si>
    <t>3.7.0.</t>
  </si>
  <si>
    <t>3.8.0.</t>
  </si>
  <si>
    <t>3.9.0.</t>
  </si>
  <si>
    <t>3.10.0.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</si>
  <si>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</si>
  <si>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</si>
  <si>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4.0.0.</t>
  </si>
  <si>
    <t>4.1.0.</t>
  </si>
  <si>
    <t>4.2.0.</t>
  </si>
  <si>
    <t>4.3.0.</t>
  </si>
  <si>
    <t>4.4.0.</t>
  </si>
  <si>
    <t>4.5.0.</t>
  </si>
  <si>
    <t>5.0.0.</t>
  </si>
  <si>
    <t>5.1.0.</t>
  </si>
  <si>
    <t>5.2.0.</t>
  </si>
  <si>
    <t>5.3.0.</t>
  </si>
  <si>
    <t>5.4.0.</t>
  </si>
  <si>
    <t>5.5.0.</t>
  </si>
  <si>
    <t>5.6.0.</t>
  </si>
  <si>
    <t>5.7.0.</t>
  </si>
  <si>
    <t>6.0.0.</t>
  </si>
  <si>
    <t>skupaj NTP prostorov</t>
  </si>
  <si>
    <t>skupaj BTP</t>
  </si>
  <si>
    <t>ŠT. PROSTORA</t>
  </si>
  <si>
    <t>ŠT PROSTORA</t>
  </si>
  <si>
    <t xml:space="preserve">NTP POVRŠINA </t>
  </si>
  <si>
    <t>skupaj NTP prostorov z dodatnimi prostori</t>
  </si>
  <si>
    <t>skupaj NTP prostorov z dodatnimi prostori + komunikacije</t>
  </si>
  <si>
    <t>skupaj BTP z dodatnimi prostori</t>
  </si>
  <si>
    <r>
      <t xml:space="preserve">Faktor zazidanosti gradbene parcele (FZ) </t>
    </r>
    <r>
      <rPr>
        <sz val="11"/>
        <rFont val="Calibri"/>
        <family val="2"/>
        <scheme val="minor"/>
      </rPr>
      <t>je razmerje med površino fundusa stavbe in celotno površino gradbene parcele. V izračunu FZ se upošteva skupna površina fundusov vseh stavb na gradbeni parceli.</t>
    </r>
  </si>
  <si>
    <r>
      <t xml:space="preserve">Faktor izrabe gradbene parcele (FI) </t>
    </r>
    <r>
      <rPr>
        <sz val="11"/>
        <rFont val="Calibri"/>
        <family val="2"/>
        <scheme val="minor"/>
      </rPr>
      <t>je razmerje med bruto tlorisno površino stavbe in celotno površino gradbene parcele, pri čemer je bruto tlorisna površina stavbe skupna površina vseh polnih etaž stavbe. V izračunu FI se upošteva skupna bruto površina vseh stavb na gradbeni parceli.</t>
    </r>
  </si>
  <si>
    <t>FAKTOR IZRABE (FI): DO 2,00</t>
  </si>
  <si>
    <t>POVRŠINA  PRIZIDAVE</t>
  </si>
  <si>
    <t>opombo vpiše natečajnik</t>
  </si>
  <si>
    <r>
      <t xml:space="preserve">Fundus stavbe </t>
    </r>
    <r>
      <rPr>
        <sz val="11"/>
        <rFont val="Calibri"/>
        <family val="2"/>
        <scheme val="minor"/>
      </rPr>
      <t xml:space="preserve">je navpična projekcija najbolj izpostavljenih nadzemnih delov stavbe. Za obstoječe stavbe se fundus povzame po geodetskem načrtu. </t>
    </r>
  </si>
  <si>
    <t>FAKTOR ZELENIH POVRŠIN (min 20 %)</t>
  </si>
  <si>
    <t xml:space="preserve">Izpolnjujejo se polja, obarvana z modro barvo. Opombe se vpisuje v polja, ki so obarvana z zeleno barvo. Z rumeno barvo so označeni podatki, ki se izračunajo avtomatsko. </t>
  </si>
  <si>
    <t>NATEČAJNA NALOGA OCENJENA VREDNOST DEL          (brez DDV)</t>
  </si>
  <si>
    <t>OPOMBE                    (izpolniti po potrebi)</t>
  </si>
  <si>
    <t>čajna kuhinja</t>
  </si>
  <si>
    <t>skupaj NTP prostorov 1.0.0. =</t>
  </si>
  <si>
    <t>skupaj NTP prostorov 2.0.0. =</t>
  </si>
  <si>
    <t>skupaj NTP prostorov 3.0.0. =</t>
  </si>
  <si>
    <t>skupaj NTP prostorov 4.0.0. =</t>
  </si>
  <si>
    <t>arhiv</t>
  </si>
  <si>
    <t>skupaj NTP prostorov 5.0.0. =</t>
  </si>
  <si>
    <t>PROSTORI ZA INŠTALCIJE</t>
  </si>
  <si>
    <t>skupaj NTP prostorov 10.0.0. =</t>
  </si>
  <si>
    <t>SKUPAJ NTP</t>
  </si>
  <si>
    <t xml:space="preserve">skupaj NTP prostorov + komunikacije </t>
  </si>
  <si>
    <t>faktor NTP / NTP komunikacije</t>
  </si>
  <si>
    <r>
      <t>skupaj NTP komunikacije</t>
    </r>
    <r>
      <rPr>
        <b/>
        <i/>
        <sz val="11"/>
        <color theme="1"/>
        <rFont val="Calibri"/>
        <family val="2"/>
        <scheme val="minor"/>
      </rPr>
      <t xml:space="preserve"> </t>
    </r>
  </si>
  <si>
    <r>
      <t>skupaj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(vsota mora biti enaka velikosti natečajnega območja)</t>
    </r>
  </si>
  <si>
    <t>Skupaj BTP dodatnih prostorov</t>
  </si>
  <si>
    <t xml:space="preserve">vnesi šifro </t>
  </si>
  <si>
    <t xml:space="preserve">opombo vpiše natečajnik </t>
  </si>
  <si>
    <t>NATEČAJNA REŠITEV OCENJENA VREDNOST DEL          SKUPAJ (brez DDV)</t>
  </si>
  <si>
    <t>NATEČAJNA REŠITEV            €/m2</t>
  </si>
  <si>
    <t>zunanja ureditev</t>
  </si>
  <si>
    <t xml:space="preserve">skupaj </t>
  </si>
  <si>
    <r>
      <t>NATEČAJNA REŠITEV POVRŠINA             (m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</si>
  <si>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prostori za inštalacije in inštalacijski jaški - ocenjena površina</t>
  </si>
  <si>
    <t>FUNDUS STAVB</t>
  </si>
  <si>
    <t>ocena stroška prestavitve komunalnih vodov</t>
  </si>
  <si>
    <t>PREGLED TLORISNIH POVRŠIN - RSZRP NOVO MESTO</t>
  </si>
  <si>
    <t>FAKTOR ZAZIDANOSTI (FZ): NAJVEČ 0,5</t>
  </si>
  <si>
    <t>PRIPOROČENA POVRŠINA</t>
  </si>
  <si>
    <t>GRC NOVO MESTO</t>
  </si>
  <si>
    <t>centrala</t>
  </si>
  <si>
    <t>pisarna vodje izmene</t>
  </si>
  <si>
    <t>server soba</t>
  </si>
  <si>
    <t>garaža</t>
  </si>
  <si>
    <t>sanitarije</t>
  </si>
  <si>
    <t>garderoba vodje izmene</t>
  </si>
  <si>
    <t>dnevni prostor s kuhinjo in jedilnico</t>
  </si>
  <si>
    <t>spalnice</t>
  </si>
  <si>
    <t>dvoposteljni apartma s kopalnico</t>
  </si>
  <si>
    <t>garderoba za civilna oblačila</t>
  </si>
  <si>
    <t>garderoba za intervencijske obleke</t>
  </si>
  <si>
    <t>kopalnica s tuši in sanitarijami</t>
  </si>
  <si>
    <t>prostor za čiščenje zaščitnih oblačil s pralnico in sušilnico</t>
  </si>
  <si>
    <t>učilnica</t>
  </si>
  <si>
    <t>štabna soba</t>
  </si>
  <si>
    <t>prostor za fizično usposabljanje</t>
  </si>
  <si>
    <t>orodjarna in elektro delvanica s priročnim skladiščem</t>
  </si>
  <si>
    <t>mehanična delavnica v garaži</t>
  </si>
  <si>
    <t>operativno skladišče z logističnimi vozički in opremo na paletah</t>
  </si>
  <si>
    <t>skladišče zaščitnih sredstev</t>
  </si>
  <si>
    <t>Servis in polnilnica izolirnih dihalnih aparatov (IDA)</t>
  </si>
  <si>
    <t>Servis ročnih gasilnih aparatov (RGA) s prodajalno</t>
  </si>
  <si>
    <t>pisarna poveljnika</t>
  </si>
  <si>
    <t>tajništvo</t>
  </si>
  <si>
    <t>pisarne</t>
  </si>
  <si>
    <t>prostor za arhiv</t>
  </si>
  <si>
    <t>skladišče civilne zaščite MONM</t>
  </si>
  <si>
    <t>kotlovnica in tehnični prostor</t>
  </si>
  <si>
    <t>komunikacije - dvigalo, stopnišče inštalacije</t>
  </si>
  <si>
    <t>komunikacije - hodniki</t>
  </si>
  <si>
    <t>1.21.0.</t>
  </si>
  <si>
    <t>1.22.0.</t>
  </si>
  <si>
    <t>1.23.0.</t>
  </si>
  <si>
    <t>1.24.0.</t>
  </si>
  <si>
    <t>1.25.0.</t>
  </si>
  <si>
    <t>1.26.0.</t>
  </si>
  <si>
    <t>1.27.0.</t>
  </si>
  <si>
    <t>1.28.0.</t>
  </si>
  <si>
    <t>1.29.0.</t>
  </si>
  <si>
    <t>1.30.0.</t>
  </si>
  <si>
    <t>1.31.0.</t>
  </si>
  <si>
    <t>1.32.0.</t>
  </si>
  <si>
    <t>novogradnja</t>
  </si>
  <si>
    <t>PREGLED PROSTOROV IN POVRŠIN: RSZRP NOVO MESTO</t>
  </si>
  <si>
    <t>VREDNOST INVESTICIJE - RSZRP NOVO MESTO</t>
  </si>
  <si>
    <t>URSZR NOVO MESTO</t>
  </si>
  <si>
    <t>regijsko skladišče URSZR</t>
  </si>
  <si>
    <t>pisarna skladišča</t>
  </si>
  <si>
    <t>Sanitarije</t>
  </si>
  <si>
    <t>garderobe s tuši</t>
  </si>
  <si>
    <t>večnamenski prostor</t>
  </si>
  <si>
    <t>priročno skladišče</t>
  </si>
  <si>
    <t>komunikacije - vhod, stopnice, dvigalo</t>
  </si>
  <si>
    <t xml:space="preserve">hodnik </t>
  </si>
  <si>
    <t>garaža ali nadstrešek za vozila in priklopnike</t>
  </si>
  <si>
    <t>RECO</t>
  </si>
  <si>
    <t>operativna soba</t>
  </si>
  <si>
    <t>vodja pisarne</t>
  </si>
  <si>
    <t>prostor za počitek</t>
  </si>
  <si>
    <t>garderoba s tuši</t>
  </si>
  <si>
    <t>TK prostor</t>
  </si>
  <si>
    <t>skladiščni prostori</t>
  </si>
  <si>
    <t>zunanja terasa</t>
  </si>
  <si>
    <t>3.11.0.</t>
  </si>
  <si>
    <t>3.12.0.</t>
  </si>
  <si>
    <t>3.13.0.</t>
  </si>
  <si>
    <t>kuhinja z jedilnico</t>
  </si>
  <si>
    <t>prostor za agregat</t>
  </si>
  <si>
    <t>komunikacije -  stopnice, dvigalo</t>
  </si>
  <si>
    <t>UPRAVA ZA OBRAMBO NOVO MESTO</t>
  </si>
  <si>
    <t>pisarna varnostno območje</t>
  </si>
  <si>
    <t>Pisarne</t>
  </si>
  <si>
    <t>Prostor TK in MTS</t>
  </si>
  <si>
    <t>Čajna kuhinja</t>
  </si>
  <si>
    <t>4.6.0.</t>
  </si>
  <si>
    <t>4.7.0.</t>
  </si>
  <si>
    <t>IRSVNDN, Jamarska reševalna služba, Podvodna reševalna služba, Radioamaterji</t>
  </si>
  <si>
    <t>Pisarna IRSVNDN</t>
  </si>
  <si>
    <t>Prostori Jamarske reševalne službe</t>
  </si>
  <si>
    <t>Prostori Povodne reševalne službe</t>
  </si>
  <si>
    <t>Prostori Radioamaterjev</t>
  </si>
  <si>
    <t>Sanitarije M in 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</si>
</sst>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_ ;\-#,##0.00\ "/>
    <numFmt numFmtId="165" formatCode="_-* #,##0.00\ _€_-;\-* #,##0.00\ _€_-;_-* &quot;-&quot;??\ _€_-;_-@_-"/>
    <numFmt numFmtId="166" formatCode="0.0"/>
    <numFmt numFmtId="167" formatCode="#,##0.0"/>
    <numFmt numFmtId="168" formatCode="#,##0.0_ ;\-#,##0.0\ "/>
  </numFmts>
  <fonts count="3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4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b/>
      <sz val="20"/>
      <color theme="4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i/>
      <sz val="11"/>
      <color theme="9" tint="-0.249977111117893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vertAlign val="superscript"/>
      <sz val="11"/>
      <color theme="0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</fills>
  <borders count="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43" fontId="1" fillId="0" borderId="0" applyFont="0" applyFill="0" applyBorder="0" applyAlignment="0" applyProtection="0"/>
    <xf numFmtId="0" fontId="1" fillId="7" borderId="0" applyNumberFormat="0" applyBorder="0" applyAlignment="0" applyProtection="0"/>
    <xf numFmtId="0" fontId="17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2" fillId="0" borderId="0" xfId="0" applyFont="1"/>
    <xf numFmtId="0" fontId="1" fillId="6" borderId="0" xfId="5" applyProtection="1">
      <protection locked="0"/>
    </xf>
    <xf numFmtId="0" fontId="0" fillId="0" borderId="0" xfId="0" applyProtection="1">
      <protection locked="0"/>
    </xf>
    <xf numFmtId="0" fontId="1" fillId="2" borderId="0" xfId="1" applyProtection="1">
      <protection locked="0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4" borderId="0" xfId="3" applyProtection="1"/>
    <xf numFmtId="0" fontId="1" fillId="3" borderId="0" xfId="2" applyAlignment="1" applyProtection="1">
      <alignment vertical="center"/>
    </xf>
    <xf numFmtId="0" fontId="1" fillId="3" borderId="0" xfId="2" applyProtection="1"/>
    <xf numFmtId="0" fontId="12" fillId="6" borderId="0" xfId="5" applyFont="1" applyAlignment="1" applyProtection="1">
      <alignment wrapText="1"/>
    </xf>
    <xf numFmtId="0" fontId="9" fillId="0" borderId="0" xfId="0" applyFont="1"/>
    <xf numFmtId="43" fontId="0" fillId="0" borderId="0" xfId="6" applyFont="1" applyProtection="1"/>
    <xf numFmtId="0" fontId="1" fillId="3" borderId="0" xfId="2"/>
    <xf numFmtId="0" fontId="1" fillId="7" borderId="0" xfId="7"/>
    <xf numFmtId="0" fontId="13" fillId="0" borderId="0" xfId="0" applyFont="1"/>
    <xf numFmtId="0" fontId="2" fillId="7" borderId="0" xfId="7" applyFont="1"/>
    <xf numFmtId="0" fontId="15" fillId="0" borderId="0" xfId="0" applyFont="1"/>
    <xf numFmtId="0" fontId="9" fillId="3" borderId="0" xfId="2" applyFont="1" applyAlignment="1" applyProtection="1">
      <alignment vertical="center" wrapText="1"/>
    </xf>
    <xf numFmtId="43" fontId="0" fillId="0" borderId="0" xfId="6" applyFont="1" applyAlignment="1" applyProtection="1">
      <alignment vertical="center"/>
    </xf>
    <xf numFmtId="0" fontId="1" fillId="3" borderId="0" xfId="2" applyAlignment="1" applyProtection="1">
      <alignment horizontal="center" vertical="center"/>
    </xf>
    <xf numFmtId="0" fontId="9" fillId="0" borderId="0" xfId="0" applyFont="1" applyProtection="1">
      <protection locked="0"/>
    </xf>
    <xf numFmtId="0" fontId="17" fillId="8" borderId="0" xfId="8"/>
    <xf numFmtId="0" fontId="1" fillId="3" borderId="0" xfId="2" applyAlignment="1" applyProtection="1">
      <alignment vertical="top"/>
    </xf>
    <xf numFmtId="0" fontId="1" fillId="3" borderId="0" xfId="2" applyAlignment="1" applyProtection="1">
      <alignment vertical="top" wrapText="1"/>
    </xf>
    <xf numFmtId="165" fontId="0" fillId="0" borderId="0" xfId="0" applyNumberFormat="1"/>
    <xf numFmtId="44" fontId="4" fillId="0" borderId="0" xfId="6" applyNumberFormat="1" applyFont="1" applyProtection="1"/>
    <xf numFmtId="44" fontId="2" fillId="0" borderId="0" xfId="6" applyNumberFormat="1" applyFont="1" applyFill="1" applyProtection="1"/>
    <xf numFmtId="43" fontId="1" fillId="3" borderId="0" xfId="6" applyFont="1" applyFill="1" applyAlignment="1" applyProtection="1">
      <alignment horizontal="left" vertical="top" wrapText="1"/>
    </xf>
    <xf numFmtId="0" fontId="1" fillId="2" borderId="0" xfId="1" applyBorder="1"/>
    <xf numFmtId="0" fontId="1" fillId="5" borderId="0" xfId="4" applyBorder="1"/>
    <xf numFmtId="0" fontId="1" fillId="6" borderId="0" xfId="5" applyBorder="1"/>
    <xf numFmtId="0" fontId="15" fillId="0" borderId="0" xfId="0" applyFont="1" applyAlignment="1">
      <alignment horizontal="right" vertical="top" wrapText="1"/>
    </xf>
    <xf numFmtId="0" fontId="20" fillId="3" borderId="0" xfId="2" applyFont="1" applyAlignment="1" applyProtection="1">
      <alignment vertical="center" wrapText="1"/>
    </xf>
    <xf numFmtId="44" fontId="1" fillId="5" borderId="0" xfId="4" applyNumberFormat="1" applyProtection="1"/>
    <xf numFmtId="0" fontId="4" fillId="0" borderId="0" xfId="0" applyFont="1" applyAlignment="1">
      <alignment wrapText="1"/>
    </xf>
    <xf numFmtId="2" fontId="0" fillId="0" borderId="0" xfId="0" applyNumberForma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2" fillId="0" borderId="0" xfId="0" applyFont="1" applyProtection="1">
      <protection locked="0"/>
    </xf>
    <xf numFmtId="0" fontId="21" fillId="0" borderId="0" xfId="0" applyFont="1" applyAlignment="1">
      <alignment wrapText="1"/>
    </xf>
    <xf numFmtId="0" fontId="14" fillId="0" borderId="0" xfId="0" applyFont="1"/>
    <xf numFmtId="0" fontId="1" fillId="7" borderId="0" xfId="7" applyProtection="1"/>
    <xf numFmtId="0" fontId="15" fillId="0" borderId="0" xfId="0" applyFont="1" applyAlignment="1">
      <alignment wrapText="1"/>
    </xf>
    <xf numFmtId="0" fontId="22" fillId="9" borderId="0" xfId="9" applyFont="1"/>
    <xf numFmtId="0" fontId="22" fillId="9" borderId="0" xfId="9" applyFont="1" applyProtection="1"/>
    <xf numFmtId="0" fontId="22" fillId="9" borderId="0" xfId="9" applyFont="1" applyAlignment="1" applyProtection="1">
      <alignment vertical="center"/>
    </xf>
    <xf numFmtId="0" fontId="1" fillId="9" borderId="0" xfId="9" applyAlignment="1"/>
    <xf numFmtId="0" fontId="22" fillId="9" borderId="0" xfId="9" applyFont="1" applyAlignment="1"/>
    <xf numFmtId="0" fontId="22" fillId="9" borderId="0" xfId="9" applyFont="1" applyAlignment="1">
      <alignment wrapText="1"/>
    </xf>
    <xf numFmtId="0" fontId="22" fillId="9" borderId="0" xfId="9" applyFont="1" applyProtection="1">
      <protection locked="0"/>
    </xf>
    <xf numFmtId="0" fontId="22" fillId="6" borderId="0" xfId="5" applyFont="1" applyProtection="1">
      <protection locked="0"/>
    </xf>
    <xf numFmtId="0" fontId="21" fillId="6" borderId="0" xfId="5" applyFont="1" applyProtection="1">
      <protection locked="0"/>
    </xf>
    <xf numFmtId="1" fontId="22" fillId="6" borderId="0" xfId="5" applyNumberFormat="1" applyFont="1" applyProtection="1">
      <protection locked="0"/>
    </xf>
    <xf numFmtId="166" fontId="0" fillId="0" borderId="0" xfId="0" applyNumberFormat="1"/>
    <xf numFmtId="166" fontId="0" fillId="0" borderId="0" xfId="0" applyNumberFormat="1" applyProtection="1">
      <protection locked="0"/>
    </xf>
    <xf numFmtId="167" fontId="1" fillId="5" borderId="0" xfId="4" applyNumberFormat="1"/>
    <xf numFmtId="167" fontId="0" fillId="0" borderId="0" xfId="0" applyNumberFormat="1"/>
    <xf numFmtId="0" fontId="1" fillId="9" borderId="0" xfId="9" applyAlignment="1" applyProtection="1">
      <protection locked="0"/>
    </xf>
    <xf numFmtId="43" fontId="2" fillId="0" borderId="0" xfId="6" applyFont="1" applyProtection="1"/>
    <xf numFmtId="0" fontId="11" fillId="0" borderId="0" xfId="0" applyFont="1"/>
    <xf numFmtId="0" fontId="1" fillId="7" borderId="0" xfId="7" applyAlignment="1" applyProtection="1">
      <alignment vertical="top"/>
    </xf>
    <xf numFmtId="43" fontId="30" fillId="8" borderId="0" xfId="8" applyNumberFormat="1" applyFont="1" applyProtection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" fillId="9" borderId="0" xfId="9" applyAlignment="1" applyProtection="1">
      <alignment vertical="center"/>
    </xf>
    <xf numFmtId="43" fontId="1" fillId="9" borderId="0" xfId="9" applyNumberFormat="1" applyAlignment="1" applyProtection="1">
      <alignment vertical="top"/>
    </xf>
    <xf numFmtId="0" fontId="1" fillId="9" borderId="0" xfId="9" applyAlignment="1" applyProtection="1">
      <alignment vertical="top"/>
    </xf>
    <xf numFmtId="167" fontId="22" fillId="0" borderId="0" xfId="0" applyNumberFormat="1" applyFont="1"/>
    <xf numFmtId="0" fontId="0" fillId="0" borderId="0" xfId="0" applyAlignment="1" applyProtection="1">
      <alignment horizontal="right"/>
      <protection locked="0"/>
    </xf>
    <xf numFmtId="167" fontId="1" fillId="2" borderId="0" xfId="1" applyNumberFormat="1" applyProtection="1">
      <protection locked="0"/>
    </xf>
    <xf numFmtId="167" fontId="0" fillId="0" borderId="0" xfId="0" applyNumberFormat="1" applyProtection="1">
      <protection locked="0"/>
    </xf>
    <xf numFmtId="167" fontId="1" fillId="2" borderId="0" xfId="1" applyNumberFormat="1"/>
    <xf numFmtId="167" fontId="22" fillId="2" borderId="0" xfId="1" applyNumberFormat="1" applyFont="1" applyProtection="1"/>
    <xf numFmtId="167" fontId="1" fillId="5" borderId="0" xfId="4" applyNumberFormat="1" applyProtection="1"/>
    <xf numFmtId="167" fontId="22" fillId="5" borderId="0" xfId="4" applyNumberFormat="1" applyFont="1" applyProtection="1"/>
    <xf numFmtId="0" fontId="0" fillId="4" borderId="0" xfId="3" applyFont="1" applyAlignment="1" applyProtection="1">
      <alignment horizontal="right" vertical="center"/>
    </xf>
    <xf numFmtId="0" fontId="7" fillId="0" borderId="0" xfId="0" applyFont="1" applyAlignment="1">
      <alignment vertical="center"/>
    </xf>
    <xf numFmtId="0" fontId="8" fillId="2" borderId="0" xfId="1" applyFont="1" applyProtection="1">
      <protection locked="0"/>
    </xf>
    <xf numFmtId="0" fontId="22" fillId="0" borderId="0" xfId="0" applyFont="1" applyAlignment="1">
      <alignment horizontal="center"/>
    </xf>
    <xf numFmtId="167" fontId="22" fillId="2" borderId="0" xfId="1" applyNumberFormat="1" applyFont="1"/>
    <xf numFmtId="0" fontId="21" fillId="0" borderId="0" xfId="0" applyFont="1" applyAlignment="1">
      <alignment horizontal="right"/>
    </xf>
    <xf numFmtId="167" fontId="22" fillId="5" borderId="0" xfId="4" applyNumberFormat="1" applyFont="1"/>
    <xf numFmtId="167" fontId="1" fillId="2" borderId="0" xfId="1" applyNumberFormat="1" applyProtection="1"/>
    <xf numFmtId="167" fontId="1" fillId="2" borderId="0" xfId="6" applyNumberFormat="1" applyFill="1" applyAlignment="1" applyProtection="1">
      <protection locked="0"/>
    </xf>
    <xf numFmtId="168" fontId="0" fillId="0" borderId="0" xfId="6" applyNumberFormat="1" applyFont="1" applyAlignment="1" applyProtection="1"/>
    <xf numFmtId="0" fontId="31" fillId="6" borderId="0" xfId="5" applyFont="1" applyAlignment="1" applyProtection="1">
      <protection locked="0"/>
    </xf>
    <xf numFmtId="167" fontId="1" fillId="5" borderId="0" xfId="4" applyNumberFormat="1" applyAlignment="1" applyProtection="1"/>
    <xf numFmtId="167" fontId="0" fillId="0" borderId="0" xfId="6" applyNumberFormat="1" applyFont="1" applyAlignment="1" applyProtection="1"/>
    <xf numFmtId="168" fontId="1" fillId="5" borderId="0" xfId="4" applyNumberFormat="1" applyAlignment="1" applyProtection="1"/>
    <xf numFmtId="43" fontId="0" fillId="0" borderId="0" xfId="6" applyFont="1" applyAlignment="1" applyProtection="1"/>
    <xf numFmtId="0" fontId="15" fillId="0" borderId="0" xfId="0" applyFont="1" applyAlignment="1">
      <alignment horizontal="left" vertical="top" wrapText="1"/>
    </xf>
    <xf numFmtId="0" fontId="1" fillId="2" borderId="0" xfId="1" applyBorder="1" applyProtection="1"/>
    <xf numFmtId="0" fontId="1" fillId="10" borderId="0" xfId="10" applyProtection="1"/>
    <xf numFmtId="0" fontId="30" fillId="8" borderId="0" xfId="8" applyFont="1" applyAlignment="1" applyProtection="1">
      <alignment vertical="center"/>
    </xf>
    <xf numFmtId="0" fontId="6" fillId="0" borderId="0" xfId="0" applyFont="1" applyAlignment="1">
      <alignment vertical="center"/>
    </xf>
    <xf numFmtId="0" fontId="1" fillId="5" borderId="0" xfId="4" applyBorder="1" applyProtection="1"/>
    <xf numFmtId="0" fontId="4" fillId="0" borderId="0" xfId="0" applyFont="1" applyAlignment="1">
      <alignment vertical="center"/>
    </xf>
    <xf numFmtId="0" fontId="1" fillId="6" borderId="0" xfId="5" applyBorder="1" applyProtection="1"/>
    <xf numFmtId="0" fontId="30" fillId="8" borderId="0" xfId="8" applyFont="1" applyProtection="1"/>
    <xf numFmtId="0" fontId="0" fillId="0" borderId="0" xfId="0" applyAlignment="1">
      <alignment vertical="top"/>
    </xf>
    <xf numFmtId="168" fontId="0" fillId="0" borderId="0" xfId="0" applyNumberFormat="1"/>
    <xf numFmtId="0" fontId="1" fillId="10" borderId="0" xfId="10" applyAlignment="1" applyProtection="1"/>
    <xf numFmtId="4" fontId="0" fillId="0" borderId="0" xfId="0" applyNumberFormat="1"/>
    <xf numFmtId="2" fontId="2" fillId="0" borderId="0" xfId="0" applyNumberFormat="1" applyFont="1"/>
    <xf numFmtId="0" fontId="28" fillId="0" borderId="0" xfId="0" applyFont="1"/>
    <xf numFmtId="167" fontId="1" fillId="2" borderId="0" xfId="1" applyNumberFormat="1" applyAlignment="1" applyProtection="1">
      <protection locked="0"/>
    </xf>
    <xf numFmtId="0" fontId="33" fillId="0" borderId="0" xfId="0" applyFont="1"/>
    <xf numFmtId="0" fontId="21" fillId="7" borderId="0" xfId="7" applyFont="1" applyAlignment="1" applyProtection="1">
      <alignment vertical="top"/>
    </xf>
    <xf numFmtId="44" fontId="0" fillId="0" borderId="0" xfId="6" applyNumberFormat="1" applyFont="1" applyFill="1" applyProtection="1"/>
    <xf numFmtId="0" fontId="1" fillId="7" borderId="0" xfId="7" applyAlignment="1" applyProtection="1">
      <alignment vertical="top" wrapText="1"/>
    </xf>
    <xf numFmtId="165" fontId="4" fillId="0" borderId="0" xfId="6" applyNumberFormat="1" applyFont="1" applyProtection="1"/>
    <xf numFmtId="0" fontId="4" fillId="0" borderId="0" xfId="0" applyFont="1" applyAlignment="1">
      <alignment horizontal="left" vertical="top" wrapText="1"/>
    </xf>
    <xf numFmtId="44" fontId="15" fillId="5" borderId="0" xfId="4" applyNumberFormat="1" applyFont="1" applyProtection="1"/>
    <xf numFmtId="44" fontId="4" fillId="5" borderId="0" xfId="4" applyNumberFormat="1" applyFont="1" applyProtection="1"/>
    <xf numFmtId="44" fontId="0" fillId="0" borderId="0" xfId="0" applyNumberFormat="1"/>
    <xf numFmtId="43" fontId="0" fillId="0" borderId="0" xfId="6" applyFont="1" applyAlignment="1" applyProtection="1">
      <alignment wrapText="1"/>
    </xf>
    <xf numFmtId="0" fontId="22" fillId="0" borderId="0" xfId="0" applyFont="1" applyAlignment="1">
      <alignment wrapText="1"/>
    </xf>
    <xf numFmtId="44" fontId="0" fillId="0" borderId="0" xfId="6" applyNumberFormat="1" applyFont="1" applyProtection="1"/>
    <xf numFmtId="44" fontId="1" fillId="2" borderId="0" xfId="1" applyNumberFormat="1" applyProtection="1">
      <protection locked="0"/>
    </xf>
    <xf numFmtId="167" fontId="33" fillId="0" borderId="0" xfId="0" applyNumberFormat="1" applyFont="1"/>
    <xf numFmtId="0" fontId="33" fillId="0" borderId="0" xfId="0" applyFont="1" applyProtection="1">
      <protection locked="0"/>
    </xf>
    <xf numFmtId="0" fontId="1" fillId="2" borderId="0" xfId="1"/>
    <xf numFmtId="0" fontId="1" fillId="9" borderId="0" xfId="9" applyProtection="1"/>
    <xf numFmtId="0" fontId="22" fillId="0" borderId="0" xfId="0" applyFont="1" applyAlignment="1">
      <alignment horizontal="right"/>
    </xf>
    <xf numFmtId="1" fontId="22" fillId="0" borderId="0" xfId="0" applyNumberFormat="1" applyFont="1"/>
    <xf numFmtId="1" fontId="22" fillId="0" borderId="0" xfId="0" applyNumberFormat="1" applyFont="1" applyAlignment="1">
      <alignment horizontal="right"/>
    </xf>
    <xf numFmtId="167" fontId="1" fillId="9" borderId="0" xfId="9" applyNumberFormat="1" applyProtection="1"/>
    <xf numFmtId="0" fontId="1" fillId="9" borderId="0" xfId="9" applyAlignment="1" applyProtection="1">
      <alignment horizontal="right"/>
    </xf>
    <xf numFmtId="0" fontId="22" fillId="9" borderId="0" xfId="9" applyFont="1" applyAlignment="1" applyProtection="1">
      <protection locked="0"/>
    </xf>
    <xf numFmtId="0" fontId="17" fillId="8" borderId="1" xfId="8" applyBorder="1" applyProtection="1"/>
    <xf numFmtId="165" fontId="16" fillId="8" borderId="2" xfId="8" applyNumberFormat="1" applyFont="1" applyBorder="1" applyAlignment="1" applyProtection="1">
      <alignment vertical="center"/>
    </xf>
    <xf numFmtId="0" fontId="16" fillId="8" borderId="2" xfId="8" applyFont="1" applyBorder="1" applyAlignment="1" applyProtection="1">
      <alignment vertical="center"/>
    </xf>
    <xf numFmtId="0" fontId="17" fillId="8" borderId="2" xfId="8" applyBorder="1" applyProtection="1"/>
    <xf numFmtId="9" fontId="0" fillId="0" borderId="0" xfId="0" applyNumberFormat="1" applyAlignment="1">
      <alignment horizontal="right"/>
    </xf>
    <xf numFmtId="0" fontId="22" fillId="10" borderId="0" xfId="10" applyFont="1" applyProtection="1"/>
    <xf numFmtId="43" fontId="1" fillId="10" borderId="0" xfId="10" applyNumberFormat="1" applyAlignment="1" applyProtection="1"/>
    <xf numFmtId="165" fontId="1" fillId="10" borderId="0" xfId="10" applyNumberFormat="1" applyAlignment="1" applyProtection="1"/>
    <xf numFmtId="164" fontId="1" fillId="10" borderId="0" xfId="10" applyNumberFormat="1" applyAlignment="1">
      <alignment horizontal="right"/>
    </xf>
    <xf numFmtId="4" fontId="1" fillId="10" borderId="0" xfId="10" applyNumberFormat="1" applyAlignment="1">
      <alignment horizontal="right"/>
    </xf>
    <xf numFmtId="167" fontId="22" fillId="10" borderId="0" xfId="10" applyNumberFormat="1" applyFont="1" applyProtection="1">
      <protection locked="0"/>
    </xf>
    <xf numFmtId="0" fontId="35" fillId="8" borderId="0" xfId="8" applyFont="1" applyAlignment="1">
      <alignment wrapText="1"/>
    </xf>
    <xf numFmtId="167" fontId="1" fillId="2" borderId="0" xfId="1" applyNumberFormat="1" applyAlignment="1" applyProtection="1"/>
    <xf numFmtId="7" fontId="1" fillId="5" borderId="0" xfId="4" applyNumberFormat="1" applyProtection="1"/>
    <xf numFmtId="167" fontId="22" fillId="0" borderId="0" xfId="1" applyNumberFormat="1" applyFont="1" applyFill="1"/>
    <xf numFmtId="0" fontId="1" fillId="0" borderId="0" xfId="2" applyFill="1"/>
    <xf numFmtId="0" fontId="1" fillId="0" borderId="0" xfId="5" applyFill="1" applyProtection="1">
      <protection locked="0"/>
    </xf>
    <xf numFmtId="168" fontId="22" fillId="2" borderId="0" xfId="1" applyNumberFormat="1" applyFont="1" applyProtection="1">
      <protection locked="0"/>
    </xf>
    <xf numFmtId="167" fontId="1" fillId="0" borderId="0" xfId="1" applyNumberFormat="1" applyFill="1" applyProtection="1">
      <protection locked="0"/>
    </xf>
    <xf numFmtId="0" fontId="31" fillId="6" borderId="0" xfId="5" applyFont="1" applyAlignment="1" applyProtection="1">
      <alignment vertical="top"/>
      <protection locked="0"/>
    </xf>
    <xf numFmtId="44" fontId="4" fillId="0" borderId="0" xfId="6" applyNumberFormat="1" applyFont="1" applyProtection="1">
      <protection locked="0"/>
    </xf>
    <xf numFmtId="167" fontId="22" fillId="2" borderId="0" xfId="1" applyNumberFormat="1" applyFont="1" applyProtection="1">
      <protection locked="0"/>
    </xf>
    <xf numFmtId="0" fontId="0" fillId="0" borderId="0" xfId="0" applyAlignment="1">
      <alignment vertical="top" wrapText="1"/>
    </xf>
    <xf numFmtId="0" fontId="0" fillId="7" borderId="0" xfId="7" applyFont="1" applyAlignment="1" applyProtection="1">
      <alignment vertical="top" wrapText="1"/>
    </xf>
    <xf numFmtId="7" fontId="34" fillId="5" borderId="0" xfId="4" applyNumberFormat="1" applyFont="1" applyProtection="1"/>
    <xf numFmtId="0" fontId="1" fillId="0" borderId="0" xfId="10" applyFill="1" applyProtection="1"/>
    <xf numFmtId="0" fontId="1" fillId="0" borderId="0" xfId="10" applyFill="1" applyAlignment="1" applyProtection="1"/>
    <xf numFmtId="0" fontId="1" fillId="0" borderId="0" xfId="1" applyFill="1" applyProtection="1">
      <protection locked="0"/>
    </xf>
    <xf numFmtId="167" fontId="1" fillId="0" borderId="0" xfId="4" applyNumberFormat="1" applyFill="1"/>
    <xf numFmtId="0" fontId="3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0" fontId="1" fillId="0" borderId="0" xfId="1" applyFill="1" applyAlignment="1" applyProtection="1">
      <alignment horizontal="left" vertical="top" wrapText="1"/>
      <protection locked="0"/>
    </xf>
    <xf numFmtId="43" fontId="1" fillId="9" borderId="0" xfId="9" applyNumberFormat="1" applyAlignment="1" applyProtection="1">
      <alignment vertical="top"/>
    </xf>
    <xf numFmtId="0" fontId="1" fillId="3" borderId="0" xfId="2" applyAlignment="1" applyProtection="1">
      <alignment vertical="top" wrapText="1"/>
    </xf>
    <xf numFmtId="0" fontId="1" fillId="10" borderId="0" xfId="10" applyAlignment="1" applyProtection="1">
      <alignment vertical="top" wrapText="1"/>
    </xf>
    <xf numFmtId="43" fontId="1" fillId="9" borderId="0" xfId="9" applyNumberFormat="1" applyAlignment="1" applyProtection="1">
      <alignment horizontal="center" vertical="center"/>
    </xf>
    <xf numFmtId="0" fontId="1" fillId="9" borderId="0" xfId="9" applyAlignment="1" applyProtection="1">
      <alignment vertical="center"/>
    </xf>
    <xf numFmtId="0" fontId="1" fillId="2" borderId="0" xfId="1" applyAlignment="1" applyProtection="1">
      <alignment horizontal="left" vertical="top" wrapText="1"/>
      <protection locked="0"/>
    </xf>
    <xf numFmtId="0" fontId="10" fillId="0" borderId="0" xfId="0" applyFont="1" applyAlignment="1">
      <alignment horizontal="left"/>
    </xf>
    <xf numFmtId="0" fontId="22" fillId="9" borderId="0" xfId="9" applyFont="1" applyAlignment="1">
      <alignment wrapText="1"/>
    </xf>
    <xf numFmtId="0" fontId="1" fillId="10" borderId="0" xfId="10" applyAlignment="1">
      <alignment wrapText="1"/>
    </xf>
    <xf numFmtId="0" fontId="0" fillId="0" borderId="0" xfId="0" applyAlignment="1">
      <alignment vertical="top" wrapText="1"/>
    </xf>
    <xf numFmtId="0" fontId="32" fillId="0" borderId="0" xfId="0" applyFont="1"/>
    <xf numFmtId="0" fontId="8" fillId="2" borderId="0" xfId="1" applyFont="1" applyProtection="1">
      <protection locked="0"/>
    </xf>
    <xf numFmtId="0" fontId="17" fillId="8" borderId="0" xfId="8"/>
    <xf numFmtId="0" fontId="0" fillId="0" borderId="0" xfId="0"/>
    <xf numFmtId="0" fontId="22" fillId="0" borderId="0" xfId="0" applyFont="1" applyAlignment="1">
      <alignment vertical="top"/>
    </xf>
    <xf numFmtId="0" fontId="22" fillId="0" borderId="0" xfId="0" applyFont="1" applyAlignment="1">
      <alignment vertical="top" wrapText="1"/>
    </xf>
    <xf numFmtId="1" fontId="22" fillId="0" borderId="0" xfId="0" applyNumberFormat="1" applyFont="1" applyAlignment="1">
      <alignment vertical="top"/>
    </xf>
    <xf numFmtId="0" fontId="18" fillId="8" borderId="2" xfId="8" applyFont="1" applyBorder="1" applyAlignment="1" applyProtection="1">
      <alignment vertical="center"/>
    </xf>
    <xf numFmtId="0" fontId="22" fillId="9" borderId="0" xfId="9" applyFont="1" applyAlignment="1" applyProtection="1">
      <alignment wrapText="1"/>
    </xf>
    <xf numFmtId="0" fontId="10" fillId="0" borderId="0" xfId="0" applyFont="1"/>
  </cellXfs>
  <cellStyles count="11">
    <cellStyle name="20 % – Poudarek1" xfId="1" builtinId="30"/>
    <cellStyle name="20 % – Poudarek2" xfId="10" builtinId="34"/>
    <cellStyle name="20 % – Poudarek3" xfId="2" builtinId="38"/>
    <cellStyle name="20 % – Poudarek4" xfId="4" builtinId="42"/>
    <cellStyle name="20 % – Poudarek6" xfId="5" builtinId="50"/>
    <cellStyle name="40 % – Poudarek1" xfId="7" builtinId="31"/>
    <cellStyle name="60 % – Poudarek1" xfId="9" builtinId="32"/>
    <cellStyle name="60 % – Poudarek3" xfId="3" builtinId="40"/>
    <cellStyle name="Navadno" xfId="0" builtinId="0"/>
    <cellStyle name="Poudarek1" xfId="8" builtinId="29"/>
    <cellStyle name="Vejica" xfId="6" builtinId="3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C9F47-383B-4AB4-9A15-C64681737739}">
  <sheetPr codeName="List1">
    <pageSetUpPr fitToPage="1"/>
  </sheetPr>
  <dimension ref="A1:O64"/>
  <sheetViews>
    <sheetView tabSelected="1" topLeftCell="A13" zoomScale="85" zoomScaleNormal="85" workbookViewId="0">
      <selection activeCell="I36" sqref="I36"/>
    </sheetView>
  </sheetViews>
  <sheetFormatPr defaultRowHeight="14.4" x14ac:dyDescent="0.3"/>
  <cols>
    <col min="1" max="1" width="35.6640625" customWidth="1"/>
    <col min="2" max="2" width="4.5546875" customWidth="1"/>
    <col min="3" max="3" width="15.6640625" customWidth="1"/>
    <col min="4" max="4" width="4.6640625" customWidth="1"/>
    <col min="5" max="5" width="15.6640625" style="15" customWidth="1"/>
    <col min="6" max="6" width="4.6640625" customWidth="1"/>
    <col min="7" max="7" width="15.6640625" customWidth="1"/>
    <col min="8" max="8" width="4.6640625" customWidth="1"/>
    <col min="9" max="9" width="39.44140625" customWidth="1"/>
    <col min="10" max="10" width="4.6640625" customWidth="1"/>
    <col min="11" max="11" width="26.109375" customWidth="1"/>
  </cols>
  <sheetData>
    <row r="1" spans="1:15" ht="30" customHeight="1" x14ac:dyDescent="0.3">
      <c r="A1" s="163" t="s">
        <v>153</v>
      </c>
      <c r="B1" s="163"/>
      <c r="C1" s="163"/>
      <c r="D1" s="163"/>
      <c r="E1" s="163"/>
      <c r="F1" s="163"/>
      <c r="G1" s="163"/>
      <c r="H1" s="163"/>
      <c r="I1" s="163"/>
    </row>
    <row r="2" spans="1:15" ht="30" customHeight="1" x14ac:dyDescent="0.3">
      <c r="A2" s="168" t="s">
        <v>125</v>
      </c>
      <c r="B2" s="168"/>
      <c r="C2" s="168"/>
      <c r="D2" s="168"/>
      <c r="E2" s="168"/>
      <c r="F2" s="168"/>
      <c r="G2" s="168"/>
      <c r="H2" s="168"/>
      <c r="I2" s="168"/>
    </row>
    <row r="3" spans="1:15" ht="30" customHeight="1" x14ac:dyDescent="0.3">
      <c r="A3" s="164" t="s">
        <v>119</v>
      </c>
      <c r="B3" s="164"/>
      <c r="C3" s="164"/>
      <c r="D3" s="164"/>
      <c r="E3" s="164"/>
      <c r="F3" s="164"/>
      <c r="G3" s="164"/>
      <c r="H3" s="164"/>
      <c r="I3" s="164"/>
    </row>
    <row r="4" spans="1:15" ht="30" customHeight="1" x14ac:dyDescent="0.3">
      <c r="A4" s="164" t="s">
        <v>118</v>
      </c>
      <c r="B4" s="164"/>
      <c r="C4" s="164"/>
      <c r="D4" s="164"/>
      <c r="E4" s="164"/>
      <c r="F4" s="164"/>
      <c r="G4" s="164"/>
      <c r="H4" s="164"/>
      <c r="I4" s="164"/>
    </row>
    <row r="5" spans="1:15" ht="30" customHeight="1" x14ac:dyDescent="0.3">
      <c r="A5" s="164" t="s">
        <v>123</v>
      </c>
      <c r="B5" s="164"/>
      <c r="C5" s="164"/>
      <c r="D5" s="164"/>
      <c r="E5" s="164"/>
      <c r="F5" s="164"/>
      <c r="G5" s="164"/>
      <c r="H5" s="164"/>
      <c r="I5" s="164"/>
    </row>
    <row r="6" spans="1:15" ht="6" customHeight="1" x14ac:dyDescent="0.3">
      <c r="A6" s="164"/>
      <c r="B6" s="164"/>
      <c r="C6" s="164"/>
      <c r="D6" s="164"/>
      <c r="E6" s="164"/>
      <c r="F6" s="164"/>
      <c r="G6" s="164"/>
      <c r="H6" s="164"/>
      <c r="I6" s="164"/>
    </row>
    <row r="7" spans="1:15" ht="21" customHeight="1" x14ac:dyDescent="0.3">
      <c r="A7" s="116" t="s">
        <v>3</v>
      </c>
      <c r="B7" s="116"/>
      <c r="C7" s="171" t="s">
        <v>143</v>
      </c>
      <c r="D7" s="171"/>
      <c r="G7" s="95" t="s">
        <v>42</v>
      </c>
    </row>
    <row r="8" spans="1:15" ht="21" customHeight="1" x14ac:dyDescent="0.3">
      <c r="A8" s="2"/>
      <c r="B8" s="2"/>
      <c r="F8" s="96"/>
      <c r="G8" t="s">
        <v>43</v>
      </c>
      <c r="K8" s="97"/>
      <c r="L8" t="s">
        <v>46</v>
      </c>
    </row>
    <row r="9" spans="1:15" ht="6" customHeight="1" x14ac:dyDescent="0.3">
      <c r="A9" s="2"/>
      <c r="B9" s="2"/>
    </row>
    <row r="10" spans="1:15" ht="21" customHeight="1" x14ac:dyDescent="0.3">
      <c r="A10" s="98" t="s">
        <v>2</v>
      </c>
      <c r="B10" s="98"/>
      <c r="C10" s="7"/>
      <c r="F10" s="100"/>
      <c r="G10" t="s">
        <v>44</v>
      </c>
    </row>
    <row r="11" spans="1:15" ht="6" customHeight="1" x14ac:dyDescent="0.3">
      <c r="A11" s="99"/>
      <c r="B11" s="99"/>
      <c r="C11" s="7"/>
    </row>
    <row r="12" spans="1:15" ht="21" customHeight="1" x14ac:dyDescent="0.3">
      <c r="A12" s="101" t="s">
        <v>21</v>
      </c>
      <c r="B12" s="101"/>
      <c r="C12" s="7"/>
      <c r="F12" s="102"/>
      <c r="G12" t="s">
        <v>45</v>
      </c>
    </row>
    <row r="13" spans="1:15" ht="6" customHeight="1" x14ac:dyDescent="0.3">
      <c r="A13" s="101"/>
      <c r="B13" s="101"/>
      <c r="C13" s="7"/>
      <c r="D13" s="7"/>
      <c r="E13" s="22"/>
    </row>
    <row r="14" spans="1:15" ht="21" customHeight="1" x14ac:dyDescent="0.4">
      <c r="A14" s="103" t="s">
        <v>33</v>
      </c>
      <c r="B14" s="103"/>
      <c r="C14" s="103"/>
      <c r="D14" s="103"/>
      <c r="E14" s="66"/>
      <c r="F14" s="103"/>
      <c r="G14" s="103"/>
      <c r="H14" s="103"/>
      <c r="I14" s="103"/>
      <c r="L14" s="165"/>
      <c r="M14" s="165"/>
      <c r="N14" s="165"/>
      <c r="O14" s="165"/>
    </row>
    <row r="15" spans="1:15" ht="6" customHeight="1" x14ac:dyDescent="0.3"/>
    <row r="16" spans="1:15" ht="21" customHeight="1" x14ac:dyDescent="0.3">
      <c r="A16" s="23"/>
      <c r="B16" s="23"/>
      <c r="C16" s="11" t="s">
        <v>7</v>
      </c>
      <c r="D16" s="12"/>
      <c r="E16" s="169" t="s">
        <v>6</v>
      </c>
      <c r="F16" s="169"/>
      <c r="G16" s="170" t="s">
        <v>6</v>
      </c>
      <c r="H16" s="170"/>
      <c r="I16" s="69" t="s">
        <v>6</v>
      </c>
    </row>
    <row r="17" spans="1:11" ht="6.75" customHeight="1" x14ac:dyDescent="0.3"/>
    <row r="18" spans="1:11" ht="60" customHeight="1" x14ac:dyDescent="0.3">
      <c r="A18" s="12"/>
      <c r="B18" s="12"/>
      <c r="C18" s="27" t="s">
        <v>155</v>
      </c>
      <c r="D18" s="26"/>
      <c r="E18" s="31" t="s">
        <v>121</v>
      </c>
      <c r="F18" s="26"/>
      <c r="G18" s="27" t="s">
        <v>35</v>
      </c>
      <c r="H18" s="104"/>
      <c r="I18" s="26" t="s">
        <v>11</v>
      </c>
    </row>
    <row r="19" spans="1:11" ht="6" customHeight="1" x14ac:dyDescent="0.3">
      <c r="E19" s="22"/>
    </row>
    <row r="20" spans="1:11" ht="21" customHeight="1" x14ac:dyDescent="0.3">
      <c r="A20" t="s">
        <v>34</v>
      </c>
      <c r="C20" s="61">
        <v>0</v>
      </c>
      <c r="D20" s="68" t="s">
        <v>5</v>
      </c>
      <c r="E20" s="88">
        <f>'Prostori in površine'!F243</f>
        <v>0</v>
      </c>
      <c r="F20" s="68" t="s">
        <v>5</v>
      </c>
      <c r="G20" s="93">
        <f>+E20-C20</f>
        <v>0</v>
      </c>
      <c r="H20" s="68" t="s">
        <v>5</v>
      </c>
      <c r="I20" s="90" t="s">
        <v>122</v>
      </c>
      <c r="K20" s="109"/>
    </row>
    <row r="21" spans="1:11" ht="6" customHeight="1" x14ac:dyDescent="0.3">
      <c r="C21" s="61"/>
      <c r="D21" s="68"/>
      <c r="E21" s="61"/>
      <c r="F21" s="68"/>
      <c r="G21" s="105"/>
      <c r="H21" s="68"/>
    </row>
    <row r="22" spans="1:11" ht="21" customHeight="1" x14ac:dyDescent="0.3">
      <c r="A22" t="s">
        <v>30</v>
      </c>
      <c r="C22" s="61">
        <v>0</v>
      </c>
      <c r="D22" s="68" t="s">
        <v>5</v>
      </c>
      <c r="E22" s="88">
        <f>'Prostori in površine'!F245</f>
        <v>0</v>
      </c>
      <c r="F22" s="68" t="s">
        <v>5</v>
      </c>
      <c r="G22" s="93">
        <f>+E22-C22</f>
        <v>0</v>
      </c>
      <c r="H22" s="68" t="s">
        <v>5</v>
      </c>
      <c r="I22" s="90" t="s">
        <v>122</v>
      </c>
    </row>
    <row r="23" spans="1:11" ht="6" customHeight="1" x14ac:dyDescent="0.3">
      <c r="C23" s="61"/>
      <c r="D23" s="68"/>
      <c r="E23" s="61"/>
      <c r="F23" s="68"/>
      <c r="G23" s="105"/>
      <c r="H23" s="68"/>
    </row>
    <row r="24" spans="1:11" ht="21" customHeight="1" x14ac:dyDescent="0.3">
      <c r="A24" t="s">
        <v>151</v>
      </c>
      <c r="C24" s="61">
        <v>0</v>
      </c>
      <c r="D24" s="68" t="s">
        <v>5</v>
      </c>
      <c r="E24" s="88">
        <v>0</v>
      </c>
      <c r="F24" s="68" t="s">
        <v>5</v>
      </c>
      <c r="G24" s="93">
        <f>+E24-C24</f>
        <v>0</v>
      </c>
      <c r="H24" s="68" t="s">
        <v>5</v>
      </c>
      <c r="I24" s="90" t="s">
        <v>122</v>
      </c>
    </row>
    <row r="25" spans="1:11" ht="6" customHeight="1" x14ac:dyDescent="0.3">
      <c r="C25" s="61"/>
      <c r="D25" s="68"/>
      <c r="E25" s="61"/>
      <c r="F25" s="68"/>
      <c r="G25" s="105"/>
      <c r="H25" s="68"/>
    </row>
    <row r="26" spans="1:11" ht="21" customHeight="1" x14ac:dyDescent="0.3">
      <c r="A26" t="s">
        <v>25</v>
      </c>
      <c r="C26" s="61">
        <v>10748</v>
      </c>
      <c r="D26" s="68"/>
      <c r="E26" s="61"/>
      <c r="F26" s="68"/>
      <c r="H26" s="68"/>
    </row>
    <row r="27" spans="1:11" ht="6" customHeight="1" x14ac:dyDescent="0.3">
      <c r="C27" s="61"/>
      <c r="D27" s="68"/>
      <c r="E27" s="92"/>
      <c r="F27" s="68"/>
      <c r="G27" s="89"/>
      <c r="H27" s="68"/>
    </row>
    <row r="28" spans="1:11" ht="21" customHeight="1" x14ac:dyDescent="0.3">
      <c r="A28" s="97" t="s">
        <v>154</v>
      </c>
      <c r="B28" s="159"/>
      <c r="C28" s="142">
        <f>+C24/C26</f>
        <v>0</v>
      </c>
      <c r="E28" s="28"/>
      <c r="G28" s="141">
        <f>+G24/C26</f>
        <v>0</v>
      </c>
    </row>
    <row r="29" spans="1:11" ht="6" customHeight="1" x14ac:dyDescent="0.3">
      <c r="C29" s="68"/>
      <c r="E29"/>
    </row>
    <row r="30" spans="1:11" ht="21" customHeight="1" x14ac:dyDescent="0.3">
      <c r="A30" s="97" t="s">
        <v>120</v>
      </c>
      <c r="B30" s="159"/>
      <c r="C30" s="143">
        <f>+C22/C26</f>
        <v>0</v>
      </c>
      <c r="E30" s="28"/>
      <c r="G30" s="141">
        <f>+G22/C26</f>
        <v>0</v>
      </c>
    </row>
    <row r="31" spans="1:11" ht="6" customHeight="1" x14ac:dyDescent="0.3">
      <c r="C31" s="7"/>
      <c r="D31" s="7"/>
      <c r="F31" s="7"/>
      <c r="G31" s="15"/>
    </row>
    <row r="32" spans="1:11" ht="21" customHeight="1" x14ac:dyDescent="0.4">
      <c r="A32" s="103" t="s">
        <v>32</v>
      </c>
      <c r="B32" s="103"/>
      <c r="C32" s="98"/>
      <c r="D32" s="98"/>
      <c r="E32" s="66"/>
      <c r="F32" s="98"/>
      <c r="G32" s="66"/>
      <c r="H32" s="103"/>
      <c r="I32" s="103"/>
    </row>
    <row r="33" spans="1:9" ht="6" customHeight="1" x14ac:dyDescent="0.3">
      <c r="C33" s="7"/>
      <c r="D33" s="7"/>
      <c r="F33" s="7"/>
      <c r="G33" s="15"/>
    </row>
    <row r="34" spans="1:9" ht="21" customHeight="1" x14ac:dyDescent="0.3">
      <c r="A34" s="12"/>
      <c r="B34" s="12"/>
      <c r="C34" s="167"/>
      <c r="D34" s="167"/>
      <c r="E34" s="166" t="s">
        <v>6</v>
      </c>
      <c r="F34" s="166"/>
      <c r="G34" s="70"/>
      <c r="H34" s="71"/>
      <c r="I34" s="71" t="s">
        <v>11</v>
      </c>
    </row>
    <row r="35" spans="1:9" ht="6" customHeight="1" x14ac:dyDescent="0.3">
      <c r="C35" s="7"/>
      <c r="D35" s="7"/>
      <c r="F35" s="7"/>
      <c r="G35" s="15"/>
    </row>
    <row r="36" spans="1:9" ht="21" customHeight="1" x14ac:dyDescent="0.3">
      <c r="A36" s="1" t="s">
        <v>28</v>
      </c>
      <c r="B36" s="1"/>
      <c r="C36" s="124"/>
      <c r="D36" s="68"/>
      <c r="E36" s="110">
        <v>0</v>
      </c>
      <c r="F36" s="68" t="s">
        <v>5</v>
      </c>
      <c r="I36" s="90" t="s">
        <v>122</v>
      </c>
    </row>
    <row r="37" spans="1:9" ht="6" customHeight="1" x14ac:dyDescent="0.3">
      <c r="C37" s="61"/>
      <c r="D37" s="68"/>
      <c r="E37" s="61"/>
      <c r="F37" s="68"/>
    </row>
    <row r="38" spans="1:9" ht="21" customHeight="1" x14ac:dyDescent="0.3">
      <c r="A38" t="s">
        <v>31</v>
      </c>
      <c r="C38" s="124"/>
      <c r="D38" s="68"/>
      <c r="E38" s="110"/>
      <c r="F38" s="68" t="s">
        <v>5</v>
      </c>
      <c r="I38" s="90" t="s">
        <v>122</v>
      </c>
    </row>
    <row r="39" spans="1:9" ht="6" customHeight="1" x14ac:dyDescent="0.3">
      <c r="C39" s="61"/>
      <c r="D39" s="68"/>
      <c r="E39" s="61"/>
      <c r="F39" s="68"/>
    </row>
    <row r="40" spans="1:9" ht="21" customHeight="1" x14ac:dyDescent="0.3">
      <c r="A40" t="s">
        <v>27</v>
      </c>
      <c r="C40" s="124"/>
      <c r="D40" s="68"/>
      <c r="E40" s="110"/>
      <c r="F40" s="68" t="s">
        <v>5</v>
      </c>
      <c r="I40" s="90" t="s">
        <v>122</v>
      </c>
    </row>
    <row r="41" spans="1:9" ht="6" customHeight="1" x14ac:dyDescent="0.3">
      <c r="C41" s="61"/>
      <c r="D41" s="68"/>
      <c r="E41" s="61"/>
      <c r="F41" s="68"/>
    </row>
    <row r="42" spans="1:9" ht="21" customHeight="1" x14ac:dyDescent="0.3">
      <c r="A42" t="s">
        <v>29</v>
      </c>
      <c r="C42" s="61"/>
      <c r="D42" s="68"/>
      <c r="E42" s="91">
        <f>SUM(E36:E40)</f>
        <v>0</v>
      </c>
      <c r="F42" s="68" t="s">
        <v>5</v>
      </c>
      <c r="I42" s="90" t="s">
        <v>122</v>
      </c>
    </row>
    <row r="43" spans="1:9" ht="6" customHeight="1" x14ac:dyDescent="0.3">
      <c r="A43" s="18"/>
      <c r="B43" s="18"/>
      <c r="C43" s="61"/>
      <c r="D43" s="68"/>
      <c r="E43" s="92"/>
      <c r="F43" s="68"/>
    </row>
    <row r="44" spans="1:9" ht="21" customHeight="1" x14ac:dyDescent="0.3">
      <c r="A44" t="s">
        <v>39</v>
      </c>
      <c r="C44" s="61"/>
      <c r="D44" s="68"/>
      <c r="E44" s="146"/>
      <c r="F44" s="68" t="s">
        <v>5</v>
      </c>
    </row>
    <row r="45" spans="1:9" ht="6" customHeight="1" x14ac:dyDescent="0.3">
      <c r="C45" s="61"/>
      <c r="D45" s="68"/>
      <c r="E45" s="92"/>
      <c r="F45" s="68"/>
    </row>
    <row r="46" spans="1:9" ht="28.8" x14ac:dyDescent="0.3">
      <c r="A46" s="121" t="s">
        <v>141</v>
      </c>
      <c r="B46" s="121"/>
      <c r="C46" s="61"/>
      <c r="D46" s="68"/>
      <c r="E46" s="91">
        <f>SUM(E36:E44)</f>
        <v>0</v>
      </c>
      <c r="F46" s="68" t="s">
        <v>5</v>
      </c>
    </row>
    <row r="47" spans="1:9" ht="6" customHeight="1" x14ac:dyDescent="0.3">
      <c r="E47" s="94"/>
      <c r="H47" s="68"/>
    </row>
    <row r="48" spans="1:9" ht="17.25" customHeight="1" x14ac:dyDescent="0.3">
      <c r="A48" s="106" t="s">
        <v>124</v>
      </c>
      <c r="B48" s="160"/>
      <c r="C48" s="107"/>
      <c r="E48" s="140" t="e">
        <f>E36/E46</f>
        <v>#DIV/0!</v>
      </c>
      <c r="G48" s="108"/>
      <c r="H48" s="68"/>
    </row>
    <row r="49" spans="1:5" ht="6" customHeight="1" x14ac:dyDescent="0.3">
      <c r="E49" s="94"/>
    </row>
    <row r="50" spans="1:5" ht="17.25" customHeight="1" x14ac:dyDescent="0.3">
      <c r="A50" s="109"/>
      <c r="B50" s="109"/>
    </row>
    <row r="51" spans="1:5" ht="6" customHeight="1" x14ac:dyDescent="0.3"/>
    <row r="52" spans="1:5" ht="21" customHeight="1" x14ac:dyDescent="0.3">
      <c r="A52" s="111"/>
      <c r="B52" s="111"/>
      <c r="E52"/>
    </row>
    <row r="53" spans="1:5" ht="6" customHeight="1" x14ac:dyDescent="0.3">
      <c r="E53"/>
    </row>
    <row r="54" spans="1:5" ht="21" customHeight="1" x14ac:dyDescent="0.3">
      <c r="E54"/>
    </row>
    <row r="55" spans="1:5" ht="6" customHeight="1" x14ac:dyDescent="0.3"/>
    <row r="56" spans="1:5" ht="21" customHeight="1" x14ac:dyDescent="0.3"/>
    <row r="57" spans="1:5" ht="6" customHeight="1" x14ac:dyDescent="0.3"/>
    <row r="58" spans="1:5" ht="21" customHeight="1" x14ac:dyDescent="0.3"/>
    <row r="59" spans="1:5" ht="6" customHeight="1" x14ac:dyDescent="0.3"/>
    <row r="60" spans="1:5" ht="21" customHeight="1" x14ac:dyDescent="0.3"/>
    <row r="61" spans="1:5" ht="6" customHeight="1" x14ac:dyDescent="0.3"/>
    <row r="62" spans="1:5" ht="21" customHeight="1" x14ac:dyDescent="0.3"/>
    <row r="63" spans="1:5" ht="6" customHeight="1" x14ac:dyDescent="0.3"/>
    <row r="64" spans="1:5" ht="21" customHeight="1" x14ac:dyDescent="0.3"/>
  </sheetData>
  <sheetProtection algorithmName="SHA-512" hashValue="B1laxsojdL/34C5d5wZh7m/2NloDVJcaqMc1hOc97/yQ6reduHbEPTiZjD0tvvElxvscInv/O45cGCD6XcbqMA==" saltValue="cYzUS0ZNCw30wtuznjHQxg==" spinCount="100000" sheet="1" objects="1" scenarios="1"/>
  <mergeCells count="12">
    <mergeCell ref="A1:I1"/>
    <mergeCell ref="A4:I4"/>
    <mergeCell ref="A5:I5"/>
    <mergeCell ref="L14:O14"/>
    <mergeCell ref="E34:F34"/>
    <mergeCell ref="C34:D34"/>
    <mergeCell ref="A2:I2"/>
    <mergeCell ref="A3:I3"/>
    <mergeCell ref="A6:I6"/>
    <mergeCell ref="E16:F16"/>
    <mergeCell ref="G16:H16"/>
    <mergeCell ref="C7:D7"/>
  </mergeCells>
  <pageMargins left="0.7" right="0.7" top="0.75" bottom="0.75" header="0.3" footer="0.3"/>
  <pageSetup paperSize="9" scale="62" fitToHeight="0" orientation="landscape" r:id="rId1"/>
  <ignoredErrors>
    <ignoredError sqref="E48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A2640-420C-497E-A39A-1AB008FDD5BF}">
  <sheetPr codeName="List2"/>
  <dimension ref="A1:L248"/>
  <sheetViews>
    <sheetView zoomScale="85" zoomScaleNormal="85" workbookViewId="0">
      <selection activeCell="F28" sqref="F28 D28"/>
    </sheetView>
  </sheetViews>
  <sheetFormatPr defaultRowHeight="14.4" x14ac:dyDescent="0.3"/>
  <cols>
    <col min="1" max="1" width="13.44140625" customWidth="1"/>
    <col min="2" max="2" width="6.33203125" customWidth="1"/>
    <col min="3" max="3" width="38.109375" customWidth="1"/>
    <col min="4" max="4" width="15.6640625" customWidth="1"/>
    <col min="5" max="5" width="5.6640625" customWidth="1"/>
    <col min="6" max="6" width="15.6640625" customWidth="1"/>
    <col min="7" max="7" width="5.6640625" customWidth="1"/>
    <col min="8" max="8" width="15.6640625" customWidth="1"/>
    <col min="9" max="9" width="5.6640625" customWidth="1"/>
    <col min="10" max="10" width="38.109375" customWidth="1"/>
    <col min="11" max="11" width="3.6640625" customWidth="1"/>
    <col min="12" max="12" width="17.5546875" customWidth="1"/>
  </cols>
  <sheetData>
    <row r="1" spans="1:10" ht="31.5" customHeight="1" x14ac:dyDescent="0.5">
      <c r="A1" s="172" t="s">
        <v>200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ht="6" customHeight="1" x14ac:dyDescent="0.3"/>
    <row r="3" spans="1:10" ht="17.25" customHeight="1" x14ac:dyDescent="0.3">
      <c r="A3" s="174" t="s">
        <v>16</v>
      </c>
      <c r="B3" s="174"/>
      <c r="C3" s="174"/>
      <c r="D3" s="174"/>
      <c r="E3" s="174"/>
      <c r="F3" s="174"/>
      <c r="G3" s="174"/>
      <c r="H3" s="174"/>
      <c r="I3" s="174"/>
      <c r="J3" s="174"/>
    </row>
    <row r="4" spans="1:10" ht="6" customHeight="1" x14ac:dyDescent="0.3"/>
    <row r="5" spans="1:10" ht="30" customHeight="1" x14ac:dyDescent="0.3">
      <c r="A5" s="175" t="s">
        <v>23</v>
      </c>
      <c r="B5" s="175"/>
      <c r="C5" s="175"/>
      <c r="D5" s="175"/>
      <c r="E5" s="175"/>
      <c r="F5" s="175"/>
      <c r="G5" s="175"/>
      <c r="H5" s="175"/>
      <c r="I5" s="175"/>
      <c r="J5" s="175"/>
    </row>
    <row r="6" spans="1:10" ht="6" customHeight="1" x14ac:dyDescent="0.3"/>
    <row r="7" spans="1:10" ht="45" customHeight="1" x14ac:dyDescent="0.3">
      <c r="A7" s="175" t="s">
        <v>24</v>
      </c>
      <c r="B7" s="175"/>
      <c r="C7" s="175"/>
      <c r="D7" s="175"/>
      <c r="E7" s="175"/>
      <c r="F7" s="175"/>
      <c r="G7" s="175"/>
      <c r="H7" s="175"/>
      <c r="I7" s="175"/>
      <c r="J7" s="175"/>
    </row>
    <row r="8" spans="1:10" x14ac:dyDescent="0.3">
      <c r="H8" s="35"/>
      <c r="J8" t="s">
        <v>42</v>
      </c>
    </row>
    <row r="9" spans="1:10" ht="6" customHeight="1" x14ac:dyDescent="0.3">
      <c r="A9" s="81"/>
      <c r="B9" s="81"/>
      <c r="C9" s="81"/>
    </row>
    <row r="10" spans="1:10" ht="17.25" customHeight="1" x14ac:dyDescent="0.4">
      <c r="A10" s="176" t="s">
        <v>2</v>
      </c>
      <c r="B10" s="176"/>
      <c r="C10" s="176"/>
      <c r="I10" s="32"/>
      <c r="J10" t="s">
        <v>43</v>
      </c>
    </row>
    <row r="11" spans="1:10" ht="6" customHeight="1" x14ac:dyDescent="0.3"/>
    <row r="12" spans="1:10" ht="17.25" customHeight="1" x14ac:dyDescent="0.3">
      <c r="C12" t="s">
        <v>3</v>
      </c>
      <c r="D12" s="177" t="s">
        <v>4</v>
      </c>
      <c r="E12" s="177"/>
      <c r="F12" s="177"/>
      <c r="I12" s="33"/>
      <c r="J12" t="s">
        <v>44</v>
      </c>
    </row>
    <row r="13" spans="1:10" ht="6" customHeight="1" x14ac:dyDescent="0.3"/>
    <row r="14" spans="1:10" ht="17.25" customHeight="1" x14ac:dyDescent="0.4">
      <c r="B14" s="8"/>
      <c r="H14" s="3"/>
      <c r="I14" s="34"/>
      <c r="J14" t="s">
        <v>45</v>
      </c>
    </row>
    <row r="15" spans="1:10" ht="6" customHeight="1" x14ac:dyDescent="0.3">
      <c r="B15" s="9"/>
    </row>
    <row r="16" spans="1:10" ht="16.2" x14ac:dyDescent="0.3">
      <c r="A16" s="10" t="s">
        <v>12</v>
      </c>
      <c r="B16" s="10" t="s">
        <v>0</v>
      </c>
      <c r="C16" s="10" t="s">
        <v>8</v>
      </c>
      <c r="D16" s="10" t="s">
        <v>9</v>
      </c>
      <c r="E16" s="80" t="s">
        <v>94</v>
      </c>
      <c r="F16" s="10"/>
      <c r="G16" s="80" t="s">
        <v>94</v>
      </c>
      <c r="H16" s="10" t="s">
        <v>13</v>
      </c>
      <c r="I16" s="80" t="s">
        <v>94</v>
      </c>
      <c r="J16" s="10" t="s">
        <v>14</v>
      </c>
    </row>
    <row r="17" spans="1:10" ht="6" customHeight="1" x14ac:dyDescent="0.3"/>
    <row r="18" spans="1:10" ht="35.25" customHeight="1" x14ac:dyDescent="0.3">
      <c r="A18" s="12"/>
      <c r="B18" s="36"/>
      <c r="C18" s="21"/>
      <c r="D18" s="12"/>
      <c r="E18" s="12"/>
      <c r="F18" s="12"/>
      <c r="G18" s="12"/>
      <c r="H18" s="12"/>
      <c r="I18" s="12"/>
      <c r="J18" s="13" t="s">
        <v>1</v>
      </c>
    </row>
    <row r="19" spans="1:10" ht="6" customHeight="1" x14ac:dyDescent="0.3"/>
    <row r="20" spans="1:10" ht="17.25" customHeight="1" x14ac:dyDescent="0.3">
      <c r="A20" s="25" t="s">
        <v>113</v>
      </c>
      <c r="B20" s="25" t="s">
        <v>0</v>
      </c>
      <c r="C20" s="145" t="s">
        <v>8</v>
      </c>
      <c r="D20" s="178" t="s">
        <v>7</v>
      </c>
      <c r="E20" s="178"/>
      <c r="F20" s="178" t="s">
        <v>6</v>
      </c>
      <c r="G20" s="178"/>
      <c r="H20" s="25" t="s">
        <v>10</v>
      </c>
      <c r="I20" s="25"/>
      <c r="J20" s="25" t="s">
        <v>11</v>
      </c>
    </row>
    <row r="21" spans="1:10" ht="6" customHeight="1" x14ac:dyDescent="0.3"/>
    <row r="22" spans="1:10" ht="17.25" customHeight="1" x14ac:dyDescent="0.3">
      <c r="A22" s="48" t="s">
        <v>80</v>
      </c>
      <c r="B22" s="48"/>
      <c r="C22" s="48" t="s">
        <v>156</v>
      </c>
      <c r="D22" s="48"/>
      <c r="E22" s="48"/>
      <c r="F22" s="48"/>
      <c r="G22" s="48"/>
      <c r="H22" s="48"/>
      <c r="I22" s="48"/>
      <c r="J22" s="48"/>
    </row>
    <row r="23" spans="1:10" ht="6" customHeight="1" x14ac:dyDescent="0.3">
      <c r="C23" s="2"/>
    </row>
    <row r="24" spans="1:10" ht="17.25" customHeight="1" x14ac:dyDescent="0.3">
      <c r="A24" s="39" t="s">
        <v>47</v>
      </c>
      <c r="B24" s="6"/>
      <c r="C24" s="2" t="s">
        <v>157</v>
      </c>
      <c r="D24" s="61">
        <v>30</v>
      </c>
      <c r="E24" s="68" t="s">
        <v>5</v>
      </c>
      <c r="F24" s="74"/>
      <c r="G24" s="68" t="s">
        <v>5</v>
      </c>
      <c r="H24" s="78">
        <f>F24-D24</f>
        <v>-30</v>
      </c>
      <c r="I24" s="68" t="s">
        <v>5</v>
      </c>
      <c r="J24" s="4"/>
    </row>
    <row r="25" spans="1:10" ht="6" customHeight="1" x14ac:dyDescent="0.3">
      <c r="B25" s="5"/>
      <c r="C25" s="2"/>
      <c r="D25" s="61"/>
      <c r="E25" s="68"/>
      <c r="F25" s="75"/>
      <c r="G25" s="68"/>
      <c r="H25" s="61"/>
      <c r="I25" s="68"/>
      <c r="J25" s="5"/>
    </row>
    <row r="26" spans="1:10" ht="17.25" customHeight="1" x14ac:dyDescent="0.3">
      <c r="A26" t="s">
        <v>48</v>
      </c>
      <c r="B26" s="6"/>
      <c r="C26" s="2" t="s">
        <v>158</v>
      </c>
      <c r="D26" s="61">
        <v>25</v>
      </c>
      <c r="E26" s="68" t="s">
        <v>5</v>
      </c>
      <c r="F26" s="74"/>
      <c r="G26" s="68" t="s">
        <v>5</v>
      </c>
      <c r="H26" s="78">
        <f>F26-D26</f>
        <v>-25</v>
      </c>
      <c r="I26" s="68" t="s">
        <v>5</v>
      </c>
      <c r="J26" s="4"/>
    </row>
    <row r="27" spans="1:10" ht="6" customHeight="1" x14ac:dyDescent="0.3">
      <c r="B27" s="5"/>
      <c r="C27" s="2"/>
      <c r="D27" s="61"/>
      <c r="E27" s="68"/>
      <c r="F27" s="75"/>
      <c r="G27" s="68"/>
      <c r="H27" s="61"/>
      <c r="I27" s="68"/>
      <c r="J27" s="5"/>
    </row>
    <row r="28" spans="1:10" ht="17.25" customHeight="1" x14ac:dyDescent="0.3">
      <c r="A28" t="s">
        <v>49</v>
      </c>
      <c r="B28" s="6"/>
      <c r="C28" s="2" t="s">
        <v>159</v>
      </c>
      <c r="D28" s="61">
        <v>15</v>
      </c>
      <c r="E28" s="68" t="s">
        <v>5</v>
      </c>
      <c r="F28" s="74"/>
      <c r="G28" s="68" t="s">
        <v>5</v>
      </c>
      <c r="H28" s="78">
        <f>F28-D28</f>
        <v>-15</v>
      </c>
      <c r="I28" s="68" t="s">
        <v>5</v>
      </c>
      <c r="J28" s="4"/>
    </row>
    <row r="29" spans="1:10" ht="6" customHeight="1" x14ac:dyDescent="0.3">
      <c r="B29" s="5"/>
      <c r="C29" s="2"/>
      <c r="D29" s="61"/>
      <c r="E29" s="68"/>
      <c r="F29" s="75"/>
      <c r="G29" s="68"/>
      <c r="H29" s="61"/>
      <c r="I29" s="68"/>
      <c r="J29" s="5"/>
    </row>
    <row r="30" spans="1:10" ht="17.25" customHeight="1" x14ac:dyDescent="0.3">
      <c r="A30" t="s">
        <v>50</v>
      </c>
      <c r="B30" s="6"/>
      <c r="C30" s="2" t="s">
        <v>160</v>
      </c>
      <c r="D30" s="61">
        <v>1300</v>
      </c>
      <c r="E30" s="68" t="s">
        <v>5</v>
      </c>
      <c r="F30" s="74"/>
      <c r="G30" s="68" t="s">
        <v>5</v>
      </c>
      <c r="H30" s="78">
        <f>F30-D30</f>
        <v>-1300</v>
      </c>
      <c r="I30" s="68" t="s">
        <v>5</v>
      </c>
      <c r="J30" s="4"/>
    </row>
    <row r="31" spans="1:10" ht="6" customHeight="1" x14ac:dyDescent="0.3">
      <c r="B31" s="5"/>
      <c r="C31" s="2"/>
      <c r="D31" s="61"/>
      <c r="E31" s="68"/>
      <c r="F31" s="75"/>
      <c r="G31" s="68"/>
      <c r="H31" s="61"/>
      <c r="I31" s="68"/>
      <c r="J31" s="5"/>
    </row>
    <row r="32" spans="1:10" ht="17.25" customHeight="1" x14ac:dyDescent="0.3">
      <c r="A32" t="s">
        <v>51</v>
      </c>
      <c r="B32" s="6"/>
      <c r="C32" s="2" t="s">
        <v>161</v>
      </c>
      <c r="D32" s="61">
        <v>15</v>
      </c>
      <c r="E32" s="68" t="s">
        <v>5</v>
      </c>
      <c r="F32" s="74"/>
      <c r="G32" s="68" t="s">
        <v>5</v>
      </c>
      <c r="H32" s="78">
        <f>F32-D32</f>
        <v>-15</v>
      </c>
      <c r="I32" s="68" t="s">
        <v>5</v>
      </c>
      <c r="J32" s="4"/>
    </row>
    <row r="33" spans="1:10" ht="6" customHeight="1" x14ac:dyDescent="0.3">
      <c r="B33" s="5"/>
      <c r="C33" s="2"/>
      <c r="D33" s="61"/>
      <c r="E33" s="68"/>
      <c r="F33" s="75"/>
      <c r="G33" s="68"/>
      <c r="H33" s="61"/>
      <c r="I33" s="68"/>
      <c r="J33" s="5"/>
    </row>
    <row r="34" spans="1:10" ht="18" customHeight="1" x14ac:dyDescent="0.3">
      <c r="A34" t="s">
        <v>52</v>
      </c>
      <c r="B34" s="6"/>
      <c r="C34" s="2" t="s">
        <v>162</v>
      </c>
      <c r="D34" s="61">
        <v>15</v>
      </c>
      <c r="E34" s="68" t="s">
        <v>5</v>
      </c>
      <c r="F34" s="74"/>
      <c r="G34" s="68" t="s">
        <v>5</v>
      </c>
      <c r="H34" s="78">
        <f>F34-D34</f>
        <v>-15</v>
      </c>
      <c r="I34" s="68" t="s">
        <v>5</v>
      </c>
      <c r="J34" s="4"/>
    </row>
    <row r="35" spans="1:10" ht="6" customHeight="1" x14ac:dyDescent="0.3">
      <c r="B35" s="5"/>
      <c r="C35" s="2"/>
      <c r="D35" s="61"/>
      <c r="E35" s="68"/>
      <c r="F35" s="75"/>
      <c r="G35" s="68"/>
      <c r="H35" s="61"/>
      <c r="I35" s="68"/>
      <c r="J35" s="5"/>
    </row>
    <row r="36" spans="1:10" ht="17.25" customHeight="1" x14ac:dyDescent="0.3">
      <c r="A36" t="s">
        <v>53</v>
      </c>
      <c r="B36" s="6"/>
      <c r="C36" s="2" t="s">
        <v>163</v>
      </c>
      <c r="D36" s="61">
        <v>50</v>
      </c>
      <c r="E36" s="68" t="s">
        <v>5</v>
      </c>
      <c r="F36" s="74"/>
      <c r="G36" s="68" t="s">
        <v>5</v>
      </c>
      <c r="H36" s="78">
        <f>F36-D36</f>
        <v>-50</v>
      </c>
      <c r="I36" s="68" t="s">
        <v>5</v>
      </c>
      <c r="J36" s="4"/>
    </row>
    <row r="37" spans="1:10" ht="5.25" customHeight="1" x14ac:dyDescent="0.3">
      <c r="B37" s="5"/>
      <c r="C37" s="18"/>
      <c r="D37" s="61"/>
      <c r="E37" s="68"/>
      <c r="F37" s="75"/>
      <c r="G37" s="68"/>
      <c r="H37" s="61"/>
      <c r="I37" s="68"/>
      <c r="J37" s="5"/>
    </row>
    <row r="38" spans="1:10" ht="17.25" customHeight="1" x14ac:dyDescent="0.3">
      <c r="A38" t="s">
        <v>54</v>
      </c>
      <c r="B38" s="6"/>
      <c r="C38" s="2" t="s">
        <v>164</v>
      </c>
      <c r="D38" s="61">
        <v>161</v>
      </c>
      <c r="E38" s="68" t="s">
        <v>5</v>
      </c>
      <c r="F38" s="74"/>
      <c r="G38" s="68" t="s">
        <v>5</v>
      </c>
      <c r="H38" s="78">
        <f>F38-D38</f>
        <v>-161</v>
      </c>
      <c r="I38" s="68" t="s">
        <v>5</v>
      </c>
      <c r="J38" s="4"/>
    </row>
    <row r="39" spans="1:10" ht="6" customHeight="1" x14ac:dyDescent="0.3">
      <c r="B39" s="5"/>
      <c r="C39" s="2"/>
      <c r="D39" s="61"/>
      <c r="E39" s="68"/>
      <c r="F39" s="75"/>
      <c r="G39" s="68"/>
      <c r="H39" s="61"/>
      <c r="I39" s="68"/>
      <c r="J39" s="5"/>
    </row>
    <row r="40" spans="1:10" ht="17.25" customHeight="1" x14ac:dyDescent="0.3">
      <c r="A40" t="s">
        <v>55</v>
      </c>
      <c r="B40" s="6"/>
      <c r="C40" s="2" t="s">
        <v>165</v>
      </c>
      <c r="D40" s="61">
        <v>30</v>
      </c>
      <c r="E40" s="68" t="s">
        <v>5</v>
      </c>
      <c r="F40" s="74"/>
      <c r="G40" s="68" t="s">
        <v>5</v>
      </c>
      <c r="H40" s="78">
        <f>F40-D40</f>
        <v>-30</v>
      </c>
      <c r="I40" s="68" t="s">
        <v>5</v>
      </c>
      <c r="J40" s="4"/>
    </row>
    <row r="41" spans="1:10" ht="5.25" customHeight="1" x14ac:dyDescent="0.3">
      <c r="B41" s="5"/>
      <c r="C41" s="2"/>
      <c r="D41" s="61"/>
      <c r="E41" s="68"/>
      <c r="F41" s="75"/>
      <c r="G41" s="68"/>
      <c r="H41" s="61"/>
      <c r="I41" s="68"/>
      <c r="J41" s="5"/>
    </row>
    <row r="42" spans="1:10" ht="18" customHeight="1" x14ac:dyDescent="0.3">
      <c r="A42" s="39" t="s">
        <v>56</v>
      </c>
      <c r="B42" s="6"/>
      <c r="C42" s="2" t="s">
        <v>166</v>
      </c>
      <c r="D42" s="61">
        <v>80</v>
      </c>
      <c r="E42" s="68" t="s">
        <v>5</v>
      </c>
      <c r="F42" s="74"/>
      <c r="G42" s="68" t="s">
        <v>5</v>
      </c>
      <c r="H42" s="78">
        <f>F42-D42</f>
        <v>-80</v>
      </c>
      <c r="I42" s="68" t="s">
        <v>5</v>
      </c>
      <c r="J42" s="4"/>
    </row>
    <row r="43" spans="1:10" ht="5.25" customHeight="1" x14ac:dyDescent="0.3">
      <c r="A43" s="39"/>
      <c r="B43" s="5"/>
      <c r="C43" s="2"/>
      <c r="D43" s="61"/>
      <c r="E43" s="68"/>
      <c r="F43" s="75"/>
      <c r="G43" s="68"/>
      <c r="H43" s="61"/>
      <c r="I43" s="68"/>
      <c r="J43" s="5"/>
    </row>
    <row r="44" spans="1:10" ht="17.25" customHeight="1" x14ac:dyDescent="0.3">
      <c r="A44" s="39" t="s">
        <v>57</v>
      </c>
      <c r="B44" s="6"/>
      <c r="C44" s="2" t="s">
        <v>167</v>
      </c>
      <c r="D44" s="61">
        <v>110</v>
      </c>
      <c r="E44" s="68" t="s">
        <v>5</v>
      </c>
      <c r="F44" s="74"/>
      <c r="G44" s="68" t="s">
        <v>5</v>
      </c>
      <c r="H44" s="78">
        <f>F44-D44</f>
        <v>-110</v>
      </c>
      <c r="I44" s="68" t="s">
        <v>5</v>
      </c>
      <c r="J44" s="4"/>
    </row>
    <row r="45" spans="1:10" ht="5.25" customHeight="1" x14ac:dyDescent="0.3">
      <c r="A45" s="39"/>
      <c r="B45" s="5"/>
      <c r="C45" s="2"/>
      <c r="D45" s="61"/>
      <c r="E45" s="68"/>
      <c r="F45" s="75"/>
      <c r="G45" s="68"/>
      <c r="H45" s="61"/>
      <c r="I45" s="68"/>
      <c r="J45" s="5"/>
    </row>
    <row r="46" spans="1:10" ht="17.25" customHeight="1" x14ac:dyDescent="0.3">
      <c r="A46" s="39" t="s">
        <v>58</v>
      </c>
      <c r="B46" s="6"/>
      <c r="C46" s="2" t="s">
        <v>168</v>
      </c>
      <c r="D46" s="61">
        <v>20</v>
      </c>
      <c r="E46" s="68" t="s">
        <v>5</v>
      </c>
      <c r="F46" s="74"/>
      <c r="G46" s="68" t="s">
        <v>5</v>
      </c>
      <c r="H46" s="78">
        <f>F46-D46</f>
        <v>-20</v>
      </c>
      <c r="I46" s="68" t="s">
        <v>5</v>
      </c>
      <c r="J46" s="4"/>
    </row>
    <row r="47" spans="1:10" ht="5.25" customHeight="1" x14ac:dyDescent="0.3">
      <c r="A47" s="39"/>
      <c r="B47" s="5"/>
      <c r="C47" s="2"/>
      <c r="D47" s="61"/>
      <c r="E47" s="68"/>
      <c r="F47" s="75"/>
      <c r="G47" s="68"/>
      <c r="H47" s="61"/>
      <c r="I47" s="68"/>
      <c r="J47" s="5"/>
    </row>
    <row r="48" spans="1:10" ht="28.8" x14ac:dyDescent="0.3">
      <c r="A48" s="39" t="s">
        <v>59</v>
      </c>
      <c r="B48" s="6"/>
      <c r="C48" s="38" t="s">
        <v>169</v>
      </c>
      <c r="D48" s="61">
        <v>30</v>
      </c>
      <c r="E48" s="68" t="s">
        <v>5</v>
      </c>
      <c r="F48" s="76"/>
      <c r="G48" s="68" t="s">
        <v>5</v>
      </c>
      <c r="H48" s="60">
        <f>F48-D48</f>
        <v>-30</v>
      </c>
      <c r="I48" s="68" t="s">
        <v>5</v>
      </c>
      <c r="J48" s="4"/>
    </row>
    <row r="49" spans="1:10" ht="5.25" customHeight="1" x14ac:dyDescent="0.3">
      <c r="B49" s="5"/>
      <c r="C49" s="2"/>
      <c r="D49" s="61"/>
      <c r="E49" s="68"/>
      <c r="F49" s="75"/>
      <c r="G49" s="68"/>
      <c r="H49" s="61"/>
      <c r="I49" s="68"/>
      <c r="J49" s="5"/>
    </row>
    <row r="50" spans="1:10" ht="18" customHeight="1" x14ac:dyDescent="0.3">
      <c r="A50" t="s">
        <v>60</v>
      </c>
      <c r="B50" s="6"/>
      <c r="C50" t="s">
        <v>170</v>
      </c>
      <c r="D50" s="61">
        <v>120</v>
      </c>
      <c r="E50" s="68" t="s">
        <v>5</v>
      </c>
      <c r="F50" s="76"/>
      <c r="G50" s="68" t="s">
        <v>5</v>
      </c>
      <c r="H50" s="60">
        <f>F50-D50</f>
        <v>-120</v>
      </c>
      <c r="I50" s="68" t="s">
        <v>5</v>
      </c>
      <c r="J50" s="4"/>
    </row>
    <row r="51" spans="1:10" ht="5.25" customHeight="1" x14ac:dyDescent="0.3">
      <c r="B51" s="5"/>
      <c r="C51" s="2"/>
      <c r="D51" s="61"/>
      <c r="E51" s="68"/>
      <c r="F51" s="75"/>
      <c r="G51" s="68"/>
      <c r="H51" s="61"/>
      <c r="I51" s="68"/>
      <c r="J51" s="5"/>
    </row>
    <row r="52" spans="1:10" ht="17.25" customHeight="1" x14ac:dyDescent="0.3">
      <c r="A52" t="s">
        <v>61</v>
      </c>
      <c r="B52" s="6"/>
      <c r="C52" s="2" t="s">
        <v>171</v>
      </c>
      <c r="D52" s="61">
        <v>40</v>
      </c>
      <c r="E52" s="68" t="s">
        <v>5</v>
      </c>
      <c r="F52" s="74"/>
      <c r="G52" s="68" t="s">
        <v>5</v>
      </c>
      <c r="H52" s="78">
        <f>F52-D52</f>
        <v>-40</v>
      </c>
      <c r="I52" s="68" t="s">
        <v>5</v>
      </c>
      <c r="J52" s="4"/>
    </row>
    <row r="53" spans="1:10" ht="5.25" customHeight="1" x14ac:dyDescent="0.3">
      <c r="B53" s="5"/>
      <c r="C53" s="2"/>
      <c r="D53" s="61"/>
      <c r="E53" s="68"/>
      <c r="F53" s="75"/>
      <c r="G53" s="68"/>
      <c r="H53" s="61"/>
      <c r="I53" s="68"/>
      <c r="J53" s="5"/>
    </row>
    <row r="54" spans="1:10" ht="17.25" customHeight="1" x14ac:dyDescent="0.3">
      <c r="A54" t="s">
        <v>62</v>
      </c>
      <c r="B54" s="6"/>
      <c r="C54" s="2" t="s">
        <v>172</v>
      </c>
      <c r="D54" s="61">
        <v>150</v>
      </c>
      <c r="E54" s="68" t="s">
        <v>5</v>
      </c>
      <c r="F54" s="74"/>
      <c r="G54" s="68" t="s">
        <v>5</v>
      </c>
      <c r="H54" s="78">
        <f>F54-D54</f>
        <v>-150</v>
      </c>
      <c r="I54" s="68" t="s">
        <v>5</v>
      </c>
      <c r="J54" s="4"/>
    </row>
    <row r="55" spans="1:10" ht="6" customHeight="1" x14ac:dyDescent="0.3">
      <c r="B55" s="5"/>
      <c r="C55" s="2"/>
      <c r="D55" s="61"/>
      <c r="E55" s="68"/>
      <c r="F55" s="75"/>
      <c r="G55" s="68"/>
      <c r="H55" s="61"/>
      <c r="I55" s="68"/>
      <c r="J55" s="5"/>
    </row>
    <row r="56" spans="1:10" ht="28.8" x14ac:dyDescent="0.3">
      <c r="A56" t="s">
        <v>63</v>
      </c>
      <c r="B56" s="6"/>
      <c r="C56" s="38" t="s">
        <v>173</v>
      </c>
      <c r="D56" s="61">
        <v>40</v>
      </c>
      <c r="E56" s="68" t="s">
        <v>5</v>
      </c>
      <c r="F56" s="74"/>
      <c r="G56" s="68" t="s">
        <v>5</v>
      </c>
      <c r="H56" s="78">
        <f>F56-D56</f>
        <v>-40</v>
      </c>
      <c r="I56" s="68" t="s">
        <v>5</v>
      </c>
      <c r="J56" s="4"/>
    </row>
    <row r="57" spans="1:10" ht="6" customHeight="1" x14ac:dyDescent="0.3">
      <c r="B57" s="5"/>
      <c r="C57" s="2"/>
      <c r="D57" s="61"/>
      <c r="E57" s="68"/>
      <c r="F57" s="75"/>
      <c r="G57" s="68"/>
      <c r="H57" s="61"/>
      <c r="I57" s="68"/>
      <c r="J57" s="5"/>
    </row>
    <row r="58" spans="1:10" ht="17.25" customHeight="1" x14ac:dyDescent="0.3">
      <c r="A58" t="s">
        <v>64</v>
      </c>
      <c r="B58" s="6"/>
      <c r="C58" s="40" t="s">
        <v>174</v>
      </c>
      <c r="D58" s="61">
        <v>100</v>
      </c>
      <c r="E58" s="68" t="s">
        <v>5</v>
      </c>
      <c r="F58" s="76"/>
      <c r="G58" s="68" t="s">
        <v>5</v>
      </c>
      <c r="H58" s="60">
        <f>F58-D58</f>
        <v>-100</v>
      </c>
      <c r="I58" s="68" t="s">
        <v>5</v>
      </c>
      <c r="J58" s="4"/>
    </row>
    <row r="59" spans="1:10" ht="5.25" customHeight="1" x14ac:dyDescent="0.3">
      <c r="B59" s="5"/>
      <c r="C59" s="2"/>
      <c r="D59" s="61"/>
      <c r="E59" s="68"/>
      <c r="F59" s="75"/>
      <c r="G59" s="68"/>
      <c r="H59" s="61"/>
      <c r="I59" s="68"/>
      <c r="J59" s="5"/>
    </row>
    <row r="60" spans="1:10" ht="28.8" x14ac:dyDescent="0.3">
      <c r="A60" t="s">
        <v>65</v>
      </c>
      <c r="B60" s="6"/>
      <c r="C60" s="1" t="s">
        <v>175</v>
      </c>
      <c r="D60" s="61">
        <v>300</v>
      </c>
      <c r="E60" s="68" t="s">
        <v>5</v>
      </c>
      <c r="F60" s="76"/>
      <c r="G60" s="68" t="s">
        <v>5</v>
      </c>
      <c r="H60" s="60">
        <f>F60-D60</f>
        <v>-300</v>
      </c>
      <c r="I60" s="68" t="s">
        <v>5</v>
      </c>
      <c r="J60" s="4"/>
    </row>
    <row r="61" spans="1:10" ht="5.25" customHeight="1" x14ac:dyDescent="0.3">
      <c r="B61" s="5"/>
      <c r="D61" s="61"/>
      <c r="E61" s="68"/>
      <c r="F61" s="61"/>
      <c r="G61" s="68"/>
      <c r="H61" s="61"/>
      <c r="I61" s="68"/>
    </row>
    <row r="62" spans="1:10" ht="17.25" customHeight="1" x14ac:dyDescent="0.3">
      <c r="A62" t="s">
        <v>66</v>
      </c>
      <c r="B62" s="6"/>
      <c r="C62" t="s">
        <v>176</v>
      </c>
      <c r="D62" s="61">
        <v>30</v>
      </c>
      <c r="E62" s="68" t="s">
        <v>5</v>
      </c>
      <c r="F62" s="74"/>
      <c r="G62" s="68" t="s">
        <v>5</v>
      </c>
      <c r="H62" s="60">
        <f>F62-D62</f>
        <v>-30</v>
      </c>
      <c r="I62" s="68" t="s">
        <v>5</v>
      </c>
      <c r="J62" s="4"/>
    </row>
    <row r="63" spans="1:10" ht="5.25" customHeight="1" x14ac:dyDescent="0.3">
      <c r="B63" s="161"/>
      <c r="D63" s="61"/>
      <c r="E63" s="68"/>
      <c r="F63" s="152"/>
      <c r="G63" s="68"/>
      <c r="H63" s="162"/>
      <c r="I63" s="68"/>
      <c r="J63" s="150"/>
    </row>
    <row r="64" spans="1:10" ht="28.8" x14ac:dyDescent="0.3">
      <c r="A64" t="s">
        <v>187</v>
      </c>
      <c r="B64" s="6"/>
      <c r="C64" s="38" t="s">
        <v>177</v>
      </c>
      <c r="D64" s="61">
        <v>25</v>
      </c>
      <c r="E64" s="68" t="s">
        <v>5</v>
      </c>
      <c r="F64" s="74"/>
      <c r="G64" s="68" t="s">
        <v>5</v>
      </c>
      <c r="H64" s="60">
        <f>+F64-D64</f>
        <v>-25</v>
      </c>
      <c r="I64" s="68" t="s">
        <v>5</v>
      </c>
      <c r="J64" s="4"/>
    </row>
    <row r="65" spans="1:10" ht="5.25" customHeight="1" x14ac:dyDescent="0.3">
      <c r="B65" s="161"/>
      <c r="D65" s="61"/>
      <c r="E65" s="68"/>
      <c r="F65" s="152"/>
      <c r="G65" s="68"/>
      <c r="H65" s="162"/>
      <c r="I65" s="68"/>
      <c r="J65" s="150"/>
    </row>
    <row r="66" spans="1:10" ht="28.8" x14ac:dyDescent="0.3">
      <c r="A66" t="s">
        <v>188</v>
      </c>
      <c r="B66" s="6"/>
      <c r="C66" s="38" t="s">
        <v>178</v>
      </c>
      <c r="D66" s="61">
        <v>80</v>
      </c>
      <c r="E66" s="68" t="s">
        <v>5</v>
      </c>
      <c r="F66" s="74"/>
      <c r="G66" s="68" t="s">
        <v>5</v>
      </c>
      <c r="H66" s="60">
        <f>+F66-D66</f>
        <v>-80</v>
      </c>
      <c r="I66" s="68" t="s">
        <v>5</v>
      </c>
      <c r="J66" s="4"/>
    </row>
    <row r="67" spans="1:10" ht="5.25" customHeight="1" x14ac:dyDescent="0.3">
      <c r="B67" s="161"/>
      <c r="D67" s="61"/>
      <c r="E67" s="68"/>
      <c r="F67" s="152"/>
      <c r="G67" s="68"/>
      <c r="H67" s="162"/>
      <c r="I67" s="68"/>
      <c r="J67" s="150"/>
    </row>
    <row r="68" spans="1:10" ht="17.25" customHeight="1" x14ac:dyDescent="0.3">
      <c r="A68" t="s">
        <v>189</v>
      </c>
      <c r="B68" s="6"/>
      <c r="C68" t="s">
        <v>179</v>
      </c>
      <c r="D68" s="61">
        <v>25</v>
      </c>
      <c r="E68" s="68" t="s">
        <v>5</v>
      </c>
      <c r="F68" s="74"/>
      <c r="G68" s="68" t="s">
        <v>5</v>
      </c>
      <c r="H68" s="60">
        <f>+F68-D68</f>
        <v>-25</v>
      </c>
      <c r="I68" s="68" t="s">
        <v>5</v>
      </c>
      <c r="J68" s="4"/>
    </row>
    <row r="69" spans="1:10" ht="5.25" customHeight="1" x14ac:dyDescent="0.3">
      <c r="B69" s="161"/>
      <c r="D69" s="61"/>
      <c r="E69" s="68"/>
      <c r="F69" s="152"/>
      <c r="G69" s="68"/>
      <c r="H69" s="162"/>
      <c r="I69" s="68"/>
      <c r="J69" s="150"/>
    </row>
    <row r="70" spans="1:10" ht="17.25" customHeight="1" x14ac:dyDescent="0.3">
      <c r="A70" t="s">
        <v>190</v>
      </c>
      <c r="B70" s="6"/>
      <c r="C70" t="s">
        <v>180</v>
      </c>
      <c r="D70" s="61">
        <v>18</v>
      </c>
      <c r="E70" s="68" t="s">
        <v>5</v>
      </c>
      <c r="F70" s="74"/>
      <c r="G70" s="68" t="s">
        <v>5</v>
      </c>
      <c r="H70" s="60">
        <f>+F70-D70</f>
        <v>-18</v>
      </c>
      <c r="I70" s="68" t="s">
        <v>5</v>
      </c>
      <c r="J70" s="4"/>
    </row>
    <row r="71" spans="1:10" ht="5.25" customHeight="1" x14ac:dyDescent="0.3">
      <c r="B71" s="161"/>
      <c r="D71" s="61"/>
      <c r="E71" s="68"/>
      <c r="F71" s="152"/>
      <c r="G71" s="68"/>
      <c r="H71" s="162"/>
      <c r="I71" s="68"/>
      <c r="J71" s="150"/>
    </row>
    <row r="72" spans="1:10" ht="17.25" customHeight="1" x14ac:dyDescent="0.3">
      <c r="A72" t="s">
        <v>191</v>
      </c>
      <c r="B72" s="6"/>
      <c r="C72" t="s">
        <v>181</v>
      </c>
      <c r="D72" s="61">
        <v>150</v>
      </c>
      <c r="E72" s="68" t="s">
        <v>5</v>
      </c>
      <c r="F72" s="74"/>
      <c r="G72" s="68" t="s">
        <v>5</v>
      </c>
      <c r="H72" s="60">
        <f>+F72-D72</f>
        <v>-150</v>
      </c>
      <c r="I72" s="68" t="s">
        <v>5</v>
      </c>
      <c r="J72" s="4"/>
    </row>
    <row r="73" spans="1:10" ht="5.25" customHeight="1" x14ac:dyDescent="0.3">
      <c r="B73" s="161"/>
      <c r="D73" s="61"/>
      <c r="E73" s="68"/>
      <c r="F73" s="152"/>
      <c r="G73" s="68"/>
      <c r="H73" s="162"/>
      <c r="I73" s="68"/>
      <c r="J73" s="150"/>
    </row>
    <row r="74" spans="1:10" ht="17.25" customHeight="1" x14ac:dyDescent="0.3">
      <c r="A74" t="s">
        <v>192</v>
      </c>
      <c r="B74" s="6"/>
      <c r="C74" t="s">
        <v>128</v>
      </c>
      <c r="D74" s="61">
        <v>10</v>
      </c>
      <c r="E74" s="68" t="s">
        <v>5</v>
      </c>
      <c r="F74" s="74"/>
      <c r="G74" s="68" t="s">
        <v>5</v>
      </c>
      <c r="H74" s="60">
        <f>+F74-D74</f>
        <v>-10</v>
      </c>
      <c r="I74" s="68" t="s">
        <v>5</v>
      </c>
      <c r="J74" s="4"/>
    </row>
    <row r="75" spans="1:10" ht="5.25" customHeight="1" x14ac:dyDescent="0.3">
      <c r="B75" s="161"/>
      <c r="D75" s="61"/>
      <c r="E75" s="68"/>
      <c r="F75" s="152"/>
      <c r="G75" s="68"/>
      <c r="H75" s="162"/>
      <c r="I75" s="68"/>
      <c r="J75" s="150"/>
    </row>
    <row r="76" spans="1:10" ht="17.25" customHeight="1" x14ac:dyDescent="0.3">
      <c r="A76" t="s">
        <v>193</v>
      </c>
      <c r="B76" s="6"/>
      <c r="C76" t="s">
        <v>161</v>
      </c>
      <c r="D76" s="61">
        <v>15</v>
      </c>
      <c r="E76" s="68" t="s">
        <v>5</v>
      </c>
      <c r="F76" s="74"/>
      <c r="G76" s="68" t="s">
        <v>5</v>
      </c>
      <c r="H76" s="60">
        <f>+F76-D76</f>
        <v>-15</v>
      </c>
      <c r="I76" s="68" t="s">
        <v>5</v>
      </c>
      <c r="J76" s="4"/>
    </row>
    <row r="77" spans="1:10" ht="5.25" customHeight="1" x14ac:dyDescent="0.3">
      <c r="B77" s="161"/>
      <c r="D77" s="61"/>
      <c r="E77" s="68"/>
      <c r="F77" s="152"/>
      <c r="G77" s="68"/>
      <c r="H77" s="162"/>
      <c r="I77" s="68"/>
      <c r="J77" s="150"/>
    </row>
    <row r="78" spans="1:10" ht="17.25" customHeight="1" x14ac:dyDescent="0.3">
      <c r="A78" t="s">
        <v>194</v>
      </c>
      <c r="B78" s="6"/>
      <c r="C78" t="s">
        <v>182</v>
      </c>
      <c r="D78" s="61">
        <v>40</v>
      </c>
      <c r="E78" s="68" t="s">
        <v>5</v>
      </c>
      <c r="F78" s="74"/>
      <c r="G78" s="68" t="s">
        <v>5</v>
      </c>
      <c r="H78" s="60">
        <f>+F78-D78</f>
        <v>-40</v>
      </c>
      <c r="I78" s="68" t="s">
        <v>5</v>
      </c>
      <c r="J78" s="4"/>
    </row>
    <row r="79" spans="1:10" ht="5.25" customHeight="1" x14ac:dyDescent="0.3">
      <c r="B79" s="161"/>
      <c r="D79" s="61"/>
      <c r="E79" s="68"/>
      <c r="F79" s="152"/>
      <c r="G79" s="68"/>
      <c r="H79" s="162"/>
      <c r="I79" s="68"/>
      <c r="J79" s="150"/>
    </row>
    <row r="80" spans="1:10" ht="17.25" customHeight="1" x14ac:dyDescent="0.3">
      <c r="A80" t="s">
        <v>195</v>
      </c>
      <c r="B80" s="6"/>
      <c r="C80" t="s">
        <v>183</v>
      </c>
      <c r="D80" s="61">
        <v>300</v>
      </c>
      <c r="E80" s="68" t="s">
        <v>5</v>
      </c>
      <c r="F80" s="74"/>
      <c r="G80" s="68" t="s">
        <v>5</v>
      </c>
      <c r="H80" s="60">
        <f>+F80-D80</f>
        <v>-300</v>
      </c>
      <c r="I80" s="68" t="s">
        <v>5</v>
      </c>
      <c r="J80" s="4"/>
    </row>
    <row r="81" spans="1:10" ht="5.25" customHeight="1" x14ac:dyDescent="0.3">
      <c r="B81" s="161"/>
      <c r="D81" s="61"/>
      <c r="E81" s="68"/>
      <c r="F81" s="152"/>
      <c r="G81" s="68"/>
      <c r="H81" s="162"/>
      <c r="I81" s="68"/>
      <c r="J81" s="150"/>
    </row>
    <row r="82" spans="1:10" ht="17.25" customHeight="1" x14ac:dyDescent="0.3">
      <c r="A82" t="s">
        <v>196</v>
      </c>
      <c r="B82" s="6"/>
      <c r="C82" t="s">
        <v>184</v>
      </c>
      <c r="D82" s="61">
        <v>30</v>
      </c>
      <c r="E82" s="68" t="s">
        <v>5</v>
      </c>
      <c r="F82" s="74"/>
      <c r="G82" s="68" t="s">
        <v>5</v>
      </c>
      <c r="H82" s="60">
        <f>+F82-D82</f>
        <v>-30</v>
      </c>
      <c r="I82" s="68" t="s">
        <v>5</v>
      </c>
      <c r="J82" s="4"/>
    </row>
    <row r="83" spans="1:10" ht="5.25" customHeight="1" x14ac:dyDescent="0.3">
      <c r="B83" s="161"/>
      <c r="D83" s="61"/>
      <c r="E83" s="68"/>
      <c r="F83" s="152"/>
      <c r="G83" s="68"/>
      <c r="H83" s="162"/>
      <c r="I83" s="68"/>
      <c r="J83" s="150"/>
    </row>
    <row r="84" spans="1:10" ht="16.2" x14ac:dyDescent="0.3">
      <c r="A84" t="s">
        <v>197</v>
      </c>
      <c r="B84" s="6"/>
      <c r="C84" s="38" t="s">
        <v>185</v>
      </c>
      <c r="D84" s="61">
        <v>15</v>
      </c>
      <c r="E84" s="68" t="s">
        <v>5</v>
      </c>
      <c r="F84" s="74"/>
      <c r="G84" s="68" t="s">
        <v>5</v>
      </c>
      <c r="H84" s="60">
        <f>+F84-D84</f>
        <v>-15</v>
      </c>
      <c r="I84" s="68" t="s">
        <v>5</v>
      </c>
      <c r="J84" s="4"/>
    </row>
    <row r="85" spans="1:10" ht="5.25" customHeight="1" x14ac:dyDescent="0.3">
      <c r="B85" s="161"/>
      <c r="D85" s="61"/>
      <c r="E85" s="68"/>
      <c r="F85" s="152"/>
      <c r="G85" s="68"/>
      <c r="H85" s="162"/>
      <c r="I85" s="68"/>
      <c r="J85" s="150"/>
    </row>
    <row r="86" spans="1:10" ht="17.25" customHeight="1" x14ac:dyDescent="0.3">
      <c r="A86" t="s">
        <v>198</v>
      </c>
      <c r="B86" s="6"/>
      <c r="C86" t="s">
        <v>186</v>
      </c>
      <c r="D86" s="61">
        <v>100</v>
      </c>
      <c r="E86" s="68" t="s">
        <v>5</v>
      </c>
      <c r="F86" s="74"/>
      <c r="G86" s="68" t="s">
        <v>5</v>
      </c>
      <c r="H86" s="60">
        <f>+F86-D86</f>
        <v>-100</v>
      </c>
      <c r="I86" s="68" t="s">
        <v>5</v>
      </c>
      <c r="J86" s="4"/>
    </row>
    <row r="87" spans="1:10" ht="5.25" customHeight="1" x14ac:dyDescent="0.3">
      <c r="B87" s="161"/>
      <c r="D87" s="61"/>
      <c r="E87" s="68"/>
      <c r="F87" s="152"/>
      <c r="G87" s="68"/>
      <c r="H87" s="162"/>
      <c r="I87" s="68"/>
      <c r="J87" s="150"/>
    </row>
    <row r="88" spans="1:10" ht="17.25" customHeight="1" x14ac:dyDescent="0.3">
      <c r="A88" s="5"/>
      <c r="B88" s="5"/>
      <c r="C88" s="43" t="s">
        <v>129</v>
      </c>
      <c r="D88" s="72">
        <f>SUM(D24:D86)</f>
        <v>3469</v>
      </c>
      <c r="E88" s="73" t="s">
        <v>5</v>
      </c>
      <c r="F88" s="77">
        <f>SUM(F24:F86)</f>
        <v>0</v>
      </c>
      <c r="G88" s="73" t="s">
        <v>5</v>
      </c>
      <c r="H88" s="79">
        <f>F88-D88</f>
        <v>-3469</v>
      </c>
      <c r="I88" s="73" t="s">
        <v>5</v>
      </c>
    </row>
    <row r="89" spans="1:10" ht="5.25" customHeight="1" x14ac:dyDescent="0.3"/>
    <row r="90" spans="1:10" ht="17.25" customHeight="1" x14ac:dyDescent="0.3"/>
    <row r="91" spans="1:10" ht="6" customHeight="1" x14ac:dyDescent="0.3">
      <c r="B91" s="5"/>
      <c r="C91" s="2"/>
      <c r="F91" s="5"/>
      <c r="J91" s="5"/>
    </row>
    <row r="92" spans="1:10" ht="17.25" customHeight="1" x14ac:dyDescent="0.3">
      <c r="A92" s="48" t="s">
        <v>81</v>
      </c>
      <c r="B92" s="48"/>
      <c r="C92" s="173" t="s">
        <v>202</v>
      </c>
      <c r="D92" s="173"/>
      <c r="E92" s="173"/>
      <c r="F92" s="173"/>
      <c r="G92" s="173"/>
      <c r="H92" s="53"/>
      <c r="I92" s="48"/>
      <c r="J92" s="48"/>
    </row>
    <row r="93" spans="1:10" ht="6" customHeight="1" x14ac:dyDescent="0.3">
      <c r="B93" s="5"/>
      <c r="C93" s="2"/>
      <c r="F93" s="5"/>
      <c r="J93" s="5"/>
    </row>
    <row r="94" spans="1:10" ht="17.25" customHeight="1" x14ac:dyDescent="0.3">
      <c r="A94" t="s">
        <v>67</v>
      </c>
      <c r="B94" s="6"/>
      <c r="C94" s="2" t="s">
        <v>203</v>
      </c>
      <c r="D94" s="61">
        <v>700</v>
      </c>
      <c r="E94" s="9" t="s">
        <v>5</v>
      </c>
      <c r="F94" s="74"/>
      <c r="G94" s="68" t="s">
        <v>5</v>
      </c>
      <c r="H94" s="78">
        <f>F94-D94</f>
        <v>-700</v>
      </c>
      <c r="I94" s="68" t="s">
        <v>5</v>
      </c>
      <c r="J94" s="4"/>
    </row>
    <row r="95" spans="1:10" ht="6" customHeight="1" x14ac:dyDescent="0.3">
      <c r="B95" s="5"/>
      <c r="C95" s="2"/>
      <c r="D95" s="61"/>
      <c r="E95" s="9"/>
      <c r="F95" s="75"/>
      <c r="G95" s="68"/>
      <c r="H95" s="61"/>
      <c r="I95" s="68"/>
      <c r="J95" s="5"/>
    </row>
    <row r="96" spans="1:10" ht="16.5" customHeight="1" x14ac:dyDescent="0.3">
      <c r="A96" t="s">
        <v>68</v>
      </c>
      <c r="B96" s="6"/>
      <c r="C96" s="2" t="s">
        <v>204</v>
      </c>
      <c r="D96" s="61">
        <v>15</v>
      </c>
      <c r="E96" s="9" t="s">
        <v>5</v>
      </c>
      <c r="F96" s="74"/>
      <c r="G96" s="68" t="s">
        <v>5</v>
      </c>
      <c r="H96" s="78">
        <f>F96-D96</f>
        <v>-15</v>
      </c>
      <c r="I96" s="68" t="s">
        <v>5</v>
      </c>
      <c r="J96" s="4"/>
    </row>
    <row r="97" spans="1:10" ht="6" customHeight="1" x14ac:dyDescent="0.3">
      <c r="B97" s="5"/>
      <c r="C97" s="2"/>
      <c r="D97" s="61"/>
      <c r="E97" s="9"/>
      <c r="F97" s="75"/>
      <c r="G97" s="68"/>
      <c r="H97" s="61"/>
      <c r="I97" s="68"/>
      <c r="J97" s="5"/>
    </row>
    <row r="98" spans="1:10" ht="16.2" x14ac:dyDescent="0.3">
      <c r="A98" t="s">
        <v>69</v>
      </c>
      <c r="B98" s="6"/>
      <c r="C98" s="1" t="s">
        <v>211</v>
      </c>
      <c r="D98" s="61">
        <v>400</v>
      </c>
      <c r="E98" s="9" t="s">
        <v>5</v>
      </c>
      <c r="F98" s="74"/>
      <c r="G98" s="68" t="s">
        <v>5</v>
      </c>
      <c r="H98" s="78">
        <f>F98-D98</f>
        <v>-400</v>
      </c>
      <c r="I98" s="68" t="s">
        <v>5</v>
      </c>
      <c r="J98" s="4"/>
    </row>
    <row r="99" spans="1:10" ht="6" customHeight="1" x14ac:dyDescent="0.3">
      <c r="B99" s="5"/>
      <c r="D99" s="61"/>
      <c r="E99" s="9"/>
      <c r="F99" s="75"/>
      <c r="G99" s="68"/>
      <c r="H99" s="61"/>
      <c r="I99" s="68"/>
      <c r="J99" s="5"/>
    </row>
    <row r="100" spans="1:10" ht="16.5" customHeight="1" x14ac:dyDescent="0.3">
      <c r="A100" t="s">
        <v>70</v>
      </c>
      <c r="B100" s="6"/>
      <c r="C100" s="2" t="s">
        <v>205</v>
      </c>
      <c r="D100" s="61">
        <v>20</v>
      </c>
      <c r="E100" s="9" t="s">
        <v>5</v>
      </c>
      <c r="F100" s="74"/>
      <c r="G100" s="68" t="s">
        <v>5</v>
      </c>
      <c r="H100" s="78">
        <f>F100-D100</f>
        <v>-20</v>
      </c>
      <c r="I100" s="68" t="s">
        <v>5</v>
      </c>
      <c r="J100" s="4"/>
    </row>
    <row r="101" spans="1:10" ht="6" customHeight="1" x14ac:dyDescent="0.3">
      <c r="B101" s="5"/>
      <c r="C101" s="2"/>
      <c r="D101" s="61"/>
      <c r="E101" s="9"/>
      <c r="F101" s="75"/>
      <c r="G101" s="68"/>
      <c r="H101" s="61"/>
      <c r="I101" s="68"/>
      <c r="J101" s="5"/>
    </row>
    <row r="102" spans="1:10" ht="16.5" customHeight="1" x14ac:dyDescent="0.3">
      <c r="A102" t="s">
        <v>71</v>
      </c>
      <c r="B102" s="6"/>
      <c r="C102" s="2" t="s">
        <v>206</v>
      </c>
      <c r="D102" s="61">
        <v>20</v>
      </c>
      <c r="E102" s="9" t="s">
        <v>5</v>
      </c>
      <c r="F102" s="74"/>
      <c r="G102" s="68" t="s">
        <v>5</v>
      </c>
      <c r="H102" s="60">
        <f>F102-D102</f>
        <v>-20</v>
      </c>
      <c r="I102" s="68" t="s">
        <v>5</v>
      </c>
      <c r="J102" s="4"/>
    </row>
    <row r="103" spans="1:10" ht="6" customHeight="1" x14ac:dyDescent="0.3">
      <c r="B103" s="5"/>
      <c r="C103" s="2"/>
      <c r="D103" s="61"/>
      <c r="E103" s="9"/>
      <c r="F103" s="75"/>
      <c r="G103" s="68"/>
      <c r="H103" s="61"/>
      <c r="I103" s="68"/>
      <c r="J103" s="5"/>
    </row>
    <row r="104" spans="1:10" ht="16.5" customHeight="1" x14ac:dyDescent="0.3">
      <c r="A104" t="s">
        <v>72</v>
      </c>
      <c r="B104" s="6"/>
      <c r="C104" s="2" t="s">
        <v>207</v>
      </c>
      <c r="D104" s="61">
        <v>100</v>
      </c>
      <c r="E104" s="9" t="s">
        <v>5</v>
      </c>
      <c r="F104" s="74"/>
      <c r="G104" s="68" t="s">
        <v>5</v>
      </c>
      <c r="H104" s="78">
        <f>F104-D104</f>
        <v>-100</v>
      </c>
      <c r="I104" s="68" t="s">
        <v>5</v>
      </c>
      <c r="J104" s="4"/>
    </row>
    <row r="105" spans="1:10" ht="6" customHeight="1" x14ac:dyDescent="0.3">
      <c r="B105" s="5"/>
      <c r="C105" s="20"/>
      <c r="D105" s="61"/>
      <c r="E105" s="9"/>
      <c r="F105" s="75"/>
      <c r="G105" s="68"/>
      <c r="H105" s="61"/>
      <c r="I105" s="68"/>
      <c r="J105" s="5"/>
    </row>
    <row r="106" spans="1:10" ht="16.5" customHeight="1" x14ac:dyDescent="0.3">
      <c r="A106" t="s">
        <v>73</v>
      </c>
      <c r="B106" s="6"/>
      <c r="C106" s="2" t="s">
        <v>171</v>
      </c>
      <c r="D106" s="61">
        <v>40</v>
      </c>
      <c r="E106" s="9" t="s">
        <v>5</v>
      </c>
      <c r="F106" s="74"/>
      <c r="G106" s="68" t="s">
        <v>5</v>
      </c>
      <c r="H106" s="78">
        <f>F106-D106</f>
        <v>-40</v>
      </c>
      <c r="I106" s="68" t="s">
        <v>5</v>
      </c>
      <c r="J106" s="4"/>
    </row>
    <row r="107" spans="1:10" ht="6" customHeight="1" x14ac:dyDescent="0.3">
      <c r="B107" s="5"/>
      <c r="C107" s="20"/>
      <c r="D107" s="61"/>
      <c r="E107" s="9"/>
      <c r="F107" s="75"/>
      <c r="G107" s="68"/>
      <c r="H107" s="61"/>
      <c r="I107" s="68"/>
      <c r="J107" s="5"/>
    </row>
    <row r="108" spans="1:10" ht="16.5" customHeight="1" x14ac:dyDescent="0.3">
      <c r="A108" t="s">
        <v>74</v>
      </c>
      <c r="B108" s="6"/>
      <c r="C108" s="2" t="s">
        <v>181</v>
      </c>
      <c r="D108" s="61">
        <v>144</v>
      </c>
      <c r="E108" s="9" t="s">
        <v>5</v>
      </c>
      <c r="F108" s="74"/>
      <c r="G108" s="68" t="s">
        <v>5</v>
      </c>
      <c r="H108" s="78">
        <f>F108-D108</f>
        <v>-144</v>
      </c>
      <c r="I108" s="68" t="s">
        <v>5</v>
      </c>
      <c r="J108" s="4"/>
    </row>
    <row r="109" spans="1:10" ht="6" customHeight="1" x14ac:dyDescent="0.3">
      <c r="B109" s="5"/>
      <c r="C109" s="20"/>
      <c r="D109" s="61"/>
      <c r="E109" s="9"/>
      <c r="F109" s="75"/>
      <c r="G109" s="68"/>
      <c r="H109" s="61"/>
      <c r="I109" s="68"/>
      <c r="J109" s="5"/>
    </row>
    <row r="110" spans="1:10" ht="16.5" customHeight="1" x14ac:dyDescent="0.3">
      <c r="A110" t="s">
        <v>75</v>
      </c>
      <c r="B110" s="6"/>
      <c r="C110" s="2" t="s">
        <v>128</v>
      </c>
      <c r="D110" s="61">
        <v>16</v>
      </c>
      <c r="E110" s="9" t="s">
        <v>5</v>
      </c>
      <c r="F110" s="74"/>
      <c r="G110" s="68" t="s">
        <v>5</v>
      </c>
      <c r="H110" s="78">
        <f>F110-D110</f>
        <v>-16</v>
      </c>
      <c r="I110" s="68" t="s">
        <v>5</v>
      </c>
      <c r="J110" s="4"/>
    </row>
    <row r="111" spans="1:10" ht="6" customHeight="1" x14ac:dyDescent="0.3">
      <c r="B111" s="5"/>
      <c r="C111" s="20"/>
      <c r="D111" s="61"/>
      <c r="E111" s="9"/>
      <c r="F111" s="75"/>
      <c r="G111" s="68"/>
      <c r="H111" s="61"/>
      <c r="I111" s="68"/>
      <c r="J111" s="5"/>
    </row>
    <row r="112" spans="1:10" ht="16.5" customHeight="1" x14ac:dyDescent="0.3">
      <c r="A112" t="s">
        <v>76</v>
      </c>
      <c r="B112" s="6"/>
      <c r="C112" s="2" t="s">
        <v>133</v>
      </c>
      <c r="D112" s="61">
        <v>20</v>
      </c>
      <c r="E112" s="9" t="s">
        <v>5</v>
      </c>
      <c r="F112" s="74"/>
      <c r="G112" s="68" t="s">
        <v>5</v>
      </c>
      <c r="H112" s="78">
        <f>F112-D112</f>
        <v>-20</v>
      </c>
      <c r="I112" s="68" t="s">
        <v>5</v>
      </c>
      <c r="J112" s="4"/>
    </row>
    <row r="113" spans="1:10" ht="6" customHeight="1" x14ac:dyDescent="0.3">
      <c r="B113" s="5"/>
      <c r="C113" s="2"/>
      <c r="D113" s="61"/>
      <c r="E113" s="9"/>
      <c r="F113" s="75"/>
      <c r="G113" s="68"/>
      <c r="H113" s="61"/>
      <c r="I113" s="68"/>
      <c r="J113" s="5"/>
    </row>
    <row r="114" spans="1:10" ht="16.5" customHeight="1" x14ac:dyDescent="0.3">
      <c r="A114" t="s">
        <v>77</v>
      </c>
      <c r="B114" s="6"/>
      <c r="C114" s="2" t="s">
        <v>208</v>
      </c>
      <c r="D114" s="61">
        <v>20</v>
      </c>
      <c r="E114" s="9" t="s">
        <v>5</v>
      </c>
      <c r="F114" s="74"/>
      <c r="G114" s="68" t="s">
        <v>5</v>
      </c>
      <c r="H114" s="78">
        <f>F114-D114</f>
        <v>-20</v>
      </c>
      <c r="I114" s="68" t="s">
        <v>5</v>
      </c>
      <c r="J114" s="4"/>
    </row>
    <row r="115" spans="1:10" ht="6" customHeight="1" x14ac:dyDescent="0.3">
      <c r="B115" s="5"/>
      <c r="C115" s="2"/>
      <c r="D115" s="61"/>
      <c r="E115" s="9"/>
      <c r="F115" s="75"/>
      <c r="G115" s="68"/>
      <c r="H115" s="61"/>
      <c r="I115" s="68"/>
      <c r="J115" s="5"/>
    </row>
    <row r="116" spans="1:10" ht="29.25" customHeight="1" x14ac:dyDescent="0.3">
      <c r="A116" t="s">
        <v>78</v>
      </c>
      <c r="B116" s="6"/>
      <c r="C116" s="2" t="s">
        <v>209</v>
      </c>
      <c r="D116" s="61">
        <v>30</v>
      </c>
      <c r="E116" s="9" t="s">
        <v>5</v>
      </c>
      <c r="F116" s="74"/>
      <c r="G116" s="68" t="s">
        <v>5</v>
      </c>
      <c r="H116" s="78">
        <f>F116-D116</f>
        <v>-30</v>
      </c>
      <c r="I116" s="68" t="s">
        <v>5</v>
      </c>
      <c r="J116" s="4"/>
    </row>
    <row r="117" spans="1:10" ht="6" customHeight="1" x14ac:dyDescent="0.3">
      <c r="B117" s="5"/>
      <c r="C117" s="2"/>
      <c r="D117" s="61"/>
      <c r="E117" s="9"/>
      <c r="F117" s="75"/>
      <c r="G117" s="68"/>
      <c r="H117" s="61"/>
      <c r="I117" s="68"/>
      <c r="J117" s="5"/>
    </row>
    <row r="118" spans="1:10" ht="16.5" customHeight="1" x14ac:dyDescent="0.3">
      <c r="A118" t="s">
        <v>79</v>
      </c>
      <c r="B118" s="6"/>
      <c r="C118" s="38" t="s">
        <v>210</v>
      </c>
      <c r="D118" s="61">
        <v>20</v>
      </c>
      <c r="E118" s="9" t="s">
        <v>5</v>
      </c>
      <c r="F118" s="74"/>
      <c r="G118" s="68" t="s">
        <v>5</v>
      </c>
      <c r="H118" s="78">
        <f>F118-D118</f>
        <v>-20</v>
      </c>
      <c r="I118" s="68" t="s">
        <v>5</v>
      </c>
      <c r="J118" s="4"/>
    </row>
    <row r="119" spans="1:10" ht="6" customHeight="1" x14ac:dyDescent="0.3">
      <c r="B119" s="5"/>
      <c r="C119" s="2"/>
      <c r="D119" s="61"/>
      <c r="E119" s="9"/>
      <c r="F119" s="75"/>
      <c r="G119" s="68"/>
      <c r="H119" s="61"/>
      <c r="I119" s="68"/>
      <c r="J119" s="5"/>
    </row>
    <row r="120" spans="1:10" ht="16.5" customHeight="1" x14ac:dyDescent="0.3">
      <c r="B120" s="5"/>
      <c r="C120" s="42" t="s">
        <v>130</v>
      </c>
      <c r="D120" s="72">
        <f>SUM(D94:D118)</f>
        <v>1545</v>
      </c>
      <c r="E120" s="83" t="s">
        <v>93</v>
      </c>
      <c r="F120" s="84">
        <f>SUM(F94:F118)</f>
        <v>0</v>
      </c>
      <c r="G120" s="85" t="s">
        <v>94</v>
      </c>
      <c r="H120" s="86">
        <f>F120-D120</f>
        <v>-1545</v>
      </c>
      <c r="I120" s="85" t="s">
        <v>94</v>
      </c>
    </row>
    <row r="121" spans="1:10" ht="6" customHeight="1" x14ac:dyDescent="0.3">
      <c r="C121" s="2"/>
      <c r="F121" s="5"/>
      <c r="J121" s="5"/>
    </row>
    <row r="122" spans="1:10" ht="16.5" customHeight="1" x14ac:dyDescent="0.3">
      <c r="C122" s="2"/>
    </row>
    <row r="123" spans="1:10" ht="6" customHeight="1" x14ac:dyDescent="0.3">
      <c r="C123" s="2"/>
      <c r="F123" s="5"/>
      <c r="J123" s="5"/>
    </row>
    <row r="124" spans="1:10" ht="34.5" customHeight="1" x14ac:dyDescent="0.3">
      <c r="A124" s="48" t="s">
        <v>82</v>
      </c>
      <c r="B124" s="48"/>
      <c r="C124" s="173" t="s">
        <v>212</v>
      </c>
      <c r="D124" s="173"/>
      <c r="E124" s="173"/>
      <c r="F124" s="54"/>
      <c r="G124" s="48"/>
      <c r="H124" s="48"/>
      <c r="I124" s="48"/>
      <c r="J124" s="54"/>
    </row>
    <row r="125" spans="1:10" ht="6" customHeight="1" x14ac:dyDescent="0.3">
      <c r="B125" s="5"/>
      <c r="C125" s="2"/>
      <c r="F125" s="5"/>
      <c r="J125" s="5"/>
    </row>
    <row r="126" spans="1:10" ht="17.25" customHeight="1" x14ac:dyDescent="0.3">
      <c r="A126" t="s">
        <v>83</v>
      </c>
      <c r="B126" s="6"/>
      <c r="C126" s="44" t="s">
        <v>213</v>
      </c>
      <c r="D126" s="61">
        <v>60</v>
      </c>
      <c r="E126" s="68" t="s">
        <v>5</v>
      </c>
      <c r="F126" s="87"/>
      <c r="G126" s="68" t="s">
        <v>5</v>
      </c>
      <c r="H126" s="60">
        <f>F126-D126</f>
        <v>-60</v>
      </c>
      <c r="I126" s="68" t="s">
        <v>5</v>
      </c>
      <c r="J126" s="4"/>
    </row>
    <row r="127" spans="1:10" ht="6.75" customHeight="1" x14ac:dyDescent="0.3">
      <c r="B127" s="5"/>
      <c r="C127" s="2"/>
      <c r="D127" s="61"/>
      <c r="E127" s="68"/>
      <c r="F127" s="75"/>
      <c r="G127" s="68"/>
      <c r="H127" s="61"/>
      <c r="I127" s="68"/>
      <c r="J127" s="5"/>
    </row>
    <row r="128" spans="1:10" ht="17.25" customHeight="1" x14ac:dyDescent="0.3">
      <c r="A128" t="s">
        <v>84</v>
      </c>
      <c r="B128" s="6"/>
      <c r="C128" t="s">
        <v>214</v>
      </c>
      <c r="D128" s="61">
        <v>25</v>
      </c>
      <c r="E128" s="68" t="s">
        <v>5</v>
      </c>
      <c r="F128" s="74"/>
      <c r="G128" s="68" t="s">
        <v>5</v>
      </c>
      <c r="H128" s="78">
        <f>F128-D128</f>
        <v>-25</v>
      </c>
      <c r="I128" s="68" t="s">
        <v>5</v>
      </c>
      <c r="J128" s="4"/>
    </row>
    <row r="129" spans="1:10" ht="6" customHeight="1" x14ac:dyDescent="0.3">
      <c r="B129" s="5"/>
      <c r="C129" s="45"/>
      <c r="D129" s="61"/>
      <c r="E129" s="68"/>
      <c r="F129" s="75"/>
      <c r="G129" s="68"/>
      <c r="H129" s="61"/>
      <c r="I129" s="68"/>
      <c r="J129" s="5"/>
    </row>
    <row r="130" spans="1:10" ht="17.25" customHeight="1" x14ac:dyDescent="0.3">
      <c r="A130" t="s">
        <v>85</v>
      </c>
      <c r="B130" s="6"/>
      <c r="C130" s="2" t="s">
        <v>215</v>
      </c>
      <c r="D130" s="61">
        <v>30</v>
      </c>
      <c r="E130" s="68" t="s">
        <v>5</v>
      </c>
      <c r="F130" s="74"/>
      <c r="G130" s="68" t="s">
        <v>5</v>
      </c>
      <c r="H130" s="60">
        <f xml:space="preserve"> F130-D130</f>
        <v>-30</v>
      </c>
      <c r="I130" s="68" t="s">
        <v>5</v>
      </c>
      <c r="J130" s="4"/>
    </row>
    <row r="131" spans="1:10" ht="6" customHeight="1" x14ac:dyDescent="0.3">
      <c r="B131" s="5"/>
      <c r="C131" s="2"/>
      <c r="D131" s="61"/>
      <c r="E131" s="68"/>
      <c r="F131" s="75"/>
      <c r="G131" s="68"/>
      <c r="H131" s="61"/>
      <c r="I131" s="68"/>
      <c r="J131" s="5"/>
    </row>
    <row r="132" spans="1:10" ht="17.25" customHeight="1" x14ac:dyDescent="0.3">
      <c r="A132" t="s">
        <v>86</v>
      </c>
      <c r="B132" s="6"/>
      <c r="C132" s="2" t="s">
        <v>223</v>
      </c>
      <c r="D132" s="61">
        <v>20</v>
      </c>
      <c r="E132" s="68" t="s">
        <v>5</v>
      </c>
      <c r="F132" s="74"/>
      <c r="G132" s="68" t="s">
        <v>5</v>
      </c>
      <c r="H132" s="78">
        <f>F132-D132</f>
        <v>-20</v>
      </c>
      <c r="I132" s="68" t="s">
        <v>5</v>
      </c>
      <c r="J132" s="4"/>
    </row>
    <row r="133" spans="1:10" ht="6" customHeight="1" x14ac:dyDescent="0.3">
      <c r="B133" s="5"/>
      <c r="C133" s="2"/>
      <c r="D133" s="61"/>
      <c r="E133" s="68"/>
      <c r="F133" s="75"/>
      <c r="G133" s="68"/>
      <c r="H133" s="61"/>
      <c r="I133" s="68"/>
      <c r="J133" s="5"/>
    </row>
    <row r="134" spans="1:10" ht="17.25" customHeight="1" x14ac:dyDescent="0.3">
      <c r="A134" t="s">
        <v>87</v>
      </c>
      <c r="B134" s="6"/>
      <c r="C134" s="2" t="s">
        <v>216</v>
      </c>
      <c r="D134" s="61">
        <v>10</v>
      </c>
      <c r="E134" s="68" t="s">
        <v>5</v>
      </c>
      <c r="F134" s="74"/>
      <c r="G134" s="68" t="s">
        <v>5</v>
      </c>
      <c r="H134" s="78">
        <f>F134-D134</f>
        <v>-10</v>
      </c>
      <c r="I134" s="68" t="s">
        <v>5</v>
      </c>
      <c r="J134" s="4"/>
    </row>
    <row r="135" spans="1:10" ht="6" customHeight="1" x14ac:dyDescent="0.3">
      <c r="B135" s="5"/>
      <c r="C135" s="2"/>
      <c r="D135" s="61"/>
      <c r="E135" s="68"/>
      <c r="F135" s="75"/>
      <c r="G135" s="68"/>
      <c r="H135" s="61"/>
      <c r="I135" s="68"/>
      <c r="J135" s="5"/>
    </row>
    <row r="136" spans="1:10" ht="17.25" customHeight="1" x14ac:dyDescent="0.3">
      <c r="A136" t="s">
        <v>88</v>
      </c>
      <c r="B136" s="6"/>
      <c r="C136" s="2" t="s">
        <v>217</v>
      </c>
      <c r="D136" s="61">
        <v>20</v>
      </c>
      <c r="E136" s="68" t="s">
        <v>5</v>
      </c>
      <c r="F136" s="74"/>
      <c r="G136" s="68" t="s">
        <v>5</v>
      </c>
      <c r="H136" s="78">
        <f>F136-D136</f>
        <v>-20</v>
      </c>
      <c r="I136" s="68" t="s">
        <v>5</v>
      </c>
      <c r="J136" s="4"/>
    </row>
    <row r="137" spans="1:10" ht="6" customHeight="1" x14ac:dyDescent="0.3">
      <c r="B137" s="5"/>
      <c r="C137" s="2"/>
      <c r="D137" s="61"/>
      <c r="E137" s="68"/>
      <c r="F137" s="75"/>
      <c r="G137" s="68"/>
      <c r="H137" s="61"/>
      <c r="I137" s="68"/>
      <c r="J137" s="5"/>
    </row>
    <row r="138" spans="1:10" ht="17.25" customHeight="1" x14ac:dyDescent="0.3">
      <c r="A138" t="s">
        <v>89</v>
      </c>
      <c r="B138" s="6"/>
      <c r="C138" s="2" t="s">
        <v>161</v>
      </c>
      <c r="D138" s="61">
        <v>20</v>
      </c>
      <c r="E138" s="68" t="s">
        <v>5</v>
      </c>
      <c r="F138" s="74"/>
      <c r="G138" s="68" t="s">
        <v>5</v>
      </c>
      <c r="H138" s="78">
        <f>F138-D138</f>
        <v>-20</v>
      </c>
      <c r="I138" s="68" t="s">
        <v>5</v>
      </c>
      <c r="J138" s="4"/>
    </row>
    <row r="139" spans="1:10" ht="6" customHeight="1" x14ac:dyDescent="0.3">
      <c r="B139" s="5"/>
      <c r="C139" s="2"/>
      <c r="D139" s="61"/>
      <c r="E139" s="68"/>
      <c r="F139" s="75"/>
      <c r="G139" s="68"/>
      <c r="H139" s="61"/>
      <c r="I139" s="68"/>
      <c r="J139" s="5"/>
    </row>
    <row r="140" spans="1:10" ht="18" customHeight="1" x14ac:dyDescent="0.3">
      <c r="A140" t="s">
        <v>90</v>
      </c>
      <c r="B140" s="6"/>
      <c r="C140" s="38" t="s">
        <v>218</v>
      </c>
      <c r="D140" s="61">
        <v>20</v>
      </c>
      <c r="E140" s="68" t="s">
        <v>5</v>
      </c>
      <c r="F140" s="74"/>
      <c r="G140" s="68" t="s">
        <v>5</v>
      </c>
      <c r="H140" s="78">
        <f>F140-D140</f>
        <v>-20</v>
      </c>
      <c r="I140" s="68" t="s">
        <v>5</v>
      </c>
      <c r="J140" s="4"/>
    </row>
    <row r="141" spans="1:10" ht="6" customHeight="1" x14ac:dyDescent="0.3">
      <c r="B141" s="5"/>
      <c r="C141" s="2"/>
      <c r="D141" s="61"/>
      <c r="E141" s="68"/>
      <c r="F141" s="75"/>
      <c r="G141" s="68"/>
      <c r="H141" s="61"/>
      <c r="I141" s="68"/>
      <c r="J141" s="5"/>
    </row>
    <row r="142" spans="1:10" ht="18" customHeight="1" x14ac:dyDescent="0.3">
      <c r="A142" t="s">
        <v>91</v>
      </c>
      <c r="B142" s="6"/>
      <c r="C142" s="38" t="s">
        <v>133</v>
      </c>
      <c r="D142" s="61">
        <v>10</v>
      </c>
      <c r="E142" s="68" t="s">
        <v>5</v>
      </c>
      <c r="F142" s="74"/>
      <c r="G142" s="68" t="s">
        <v>5</v>
      </c>
      <c r="H142" s="78">
        <f>F142-D142</f>
        <v>-10</v>
      </c>
      <c r="I142" s="68" t="s">
        <v>5</v>
      </c>
      <c r="J142" s="4"/>
    </row>
    <row r="143" spans="1:10" ht="6.75" customHeight="1" x14ac:dyDescent="0.3">
      <c r="B143" s="5"/>
      <c r="C143" s="2"/>
      <c r="D143" s="61"/>
      <c r="E143" s="68"/>
      <c r="F143" s="75"/>
      <c r="G143" s="68"/>
      <c r="H143" s="61"/>
      <c r="I143" s="68"/>
    </row>
    <row r="144" spans="1:10" ht="18" customHeight="1" x14ac:dyDescent="0.3">
      <c r="A144" t="s">
        <v>92</v>
      </c>
      <c r="B144" s="6"/>
      <c r="C144" s="38" t="s">
        <v>219</v>
      </c>
      <c r="D144" s="61">
        <v>20</v>
      </c>
      <c r="E144" s="68" t="s">
        <v>5</v>
      </c>
      <c r="F144" s="74"/>
      <c r="G144" s="68" t="s">
        <v>5</v>
      </c>
      <c r="H144" s="78">
        <f>F144-D144</f>
        <v>-20</v>
      </c>
      <c r="I144" s="68" t="s">
        <v>5</v>
      </c>
      <c r="J144" s="4"/>
    </row>
    <row r="145" spans="1:10" ht="6" customHeight="1" x14ac:dyDescent="0.3">
      <c r="C145" s="2"/>
      <c r="D145" s="61"/>
      <c r="E145" s="68"/>
      <c r="F145" s="75"/>
      <c r="G145" s="68"/>
      <c r="H145" s="61"/>
      <c r="I145" s="68"/>
      <c r="J145" s="5"/>
    </row>
    <row r="146" spans="1:10" ht="18" customHeight="1" x14ac:dyDescent="0.3">
      <c r="A146" t="s">
        <v>220</v>
      </c>
      <c r="B146" s="6"/>
      <c r="C146" s="2" t="s">
        <v>224</v>
      </c>
      <c r="D146" s="61">
        <v>30</v>
      </c>
      <c r="E146" s="68" t="s">
        <v>5</v>
      </c>
      <c r="F146" s="74"/>
      <c r="G146" s="68" t="s">
        <v>5</v>
      </c>
      <c r="H146" s="78">
        <f>+F146-D146</f>
        <v>-30</v>
      </c>
      <c r="I146" s="68" t="s">
        <v>5</v>
      </c>
      <c r="J146" s="4"/>
    </row>
    <row r="147" spans="1:10" ht="5.25" customHeight="1" x14ac:dyDescent="0.3">
      <c r="B147" s="161"/>
      <c r="C147" s="2"/>
      <c r="D147" s="61"/>
      <c r="E147" s="68"/>
      <c r="F147" s="75"/>
      <c r="G147" s="68"/>
      <c r="H147" s="61"/>
      <c r="I147" s="68"/>
      <c r="J147" s="5"/>
    </row>
    <row r="148" spans="1:10" ht="18" customHeight="1" x14ac:dyDescent="0.3">
      <c r="A148" t="s">
        <v>221</v>
      </c>
      <c r="B148" s="6"/>
      <c r="C148" s="2" t="s">
        <v>225</v>
      </c>
      <c r="D148" s="61">
        <v>30</v>
      </c>
      <c r="E148" s="68" t="s">
        <v>5</v>
      </c>
      <c r="F148" s="74"/>
      <c r="G148" s="68" t="s">
        <v>5</v>
      </c>
      <c r="H148" s="78">
        <f>+F148-D148</f>
        <v>-30</v>
      </c>
      <c r="I148" s="68" t="s">
        <v>5</v>
      </c>
      <c r="J148" s="4"/>
    </row>
    <row r="149" spans="1:10" ht="5.25" customHeight="1" x14ac:dyDescent="0.3">
      <c r="B149" s="161"/>
      <c r="D149" s="61"/>
      <c r="E149" s="68"/>
      <c r="F149" s="75"/>
      <c r="G149" s="68"/>
      <c r="H149" s="61"/>
      <c r="I149" s="68"/>
      <c r="J149" s="5"/>
    </row>
    <row r="150" spans="1:10" ht="18" customHeight="1" x14ac:dyDescent="0.3">
      <c r="A150" t="s">
        <v>222</v>
      </c>
      <c r="B150" s="6"/>
      <c r="C150" s="38" t="s">
        <v>210</v>
      </c>
      <c r="D150" s="61">
        <v>20</v>
      </c>
      <c r="E150" s="68" t="s">
        <v>5</v>
      </c>
      <c r="F150" s="74"/>
      <c r="G150" s="68" t="s">
        <v>5</v>
      </c>
      <c r="H150" s="78">
        <f>+F150-D150</f>
        <v>-20</v>
      </c>
      <c r="I150" s="68" t="s">
        <v>5</v>
      </c>
      <c r="J150" s="4"/>
    </row>
    <row r="151" spans="1:10" ht="5.25" customHeight="1" x14ac:dyDescent="0.3">
      <c r="B151" s="6"/>
      <c r="C151" s="38"/>
      <c r="D151" s="61"/>
      <c r="E151" s="68"/>
      <c r="F151" s="75"/>
      <c r="G151" s="68"/>
      <c r="H151" s="61"/>
      <c r="I151" s="68"/>
      <c r="J151" s="5"/>
    </row>
    <row r="152" spans="1:10" ht="17.25" customHeight="1" x14ac:dyDescent="0.3">
      <c r="C152" s="42" t="s">
        <v>131</v>
      </c>
      <c r="D152" s="72">
        <f>SUM(D126:D150)</f>
        <v>315</v>
      </c>
      <c r="E152" s="68" t="s">
        <v>5</v>
      </c>
      <c r="F152" s="77">
        <f>SUM(F126:F144)</f>
        <v>0</v>
      </c>
      <c r="G152" s="68" t="s">
        <v>5</v>
      </c>
      <c r="H152" s="79">
        <f>F152-D152</f>
        <v>-315</v>
      </c>
      <c r="I152" s="68" t="s">
        <v>5</v>
      </c>
    </row>
    <row r="153" spans="1:10" ht="6" customHeight="1" x14ac:dyDescent="0.3"/>
    <row r="154" spans="1:10" ht="17.25" customHeight="1" x14ac:dyDescent="0.3">
      <c r="C154" s="2"/>
    </row>
    <row r="155" spans="1:10" ht="6" customHeight="1" x14ac:dyDescent="0.3">
      <c r="C155" s="2"/>
      <c r="F155" s="5"/>
      <c r="J155" s="5"/>
    </row>
    <row r="156" spans="1:10" ht="34.5" customHeight="1" x14ac:dyDescent="0.3">
      <c r="A156" s="52" t="s">
        <v>95</v>
      </c>
      <c r="B156" s="52"/>
      <c r="C156" s="173" t="s">
        <v>226</v>
      </c>
      <c r="D156" s="173"/>
      <c r="E156" s="173"/>
      <c r="F156" s="53"/>
      <c r="G156" s="53"/>
      <c r="H156" s="53"/>
      <c r="I156" s="53"/>
      <c r="J156" s="53"/>
    </row>
    <row r="157" spans="1:10" ht="6" customHeight="1" x14ac:dyDescent="0.3">
      <c r="C157" s="2"/>
      <c r="F157" s="5"/>
      <c r="J157" s="5"/>
    </row>
    <row r="158" spans="1:10" ht="17.25" customHeight="1" x14ac:dyDescent="0.3">
      <c r="A158" t="s">
        <v>96</v>
      </c>
      <c r="B158" s="126"/>
      <c r="C158" s="2" t="s">
        <v>227</v>
      </c>
      <c r="D158" s="61">
        <v>10</v>
      </c>
      <c r="E158" s="68" t="s">
        <v>5</v>
      </c>
      <c r="F158" s="74"/>
      <c r="G158" s="68" t="s">
        <v>5</v>
      </c>
      <c r="H158" s="60">
        <f>F158-D158</f>
        <v>-10</v>
      </c>
      <c r="I158" s="68" t="s">
        <v>5</v>
      </c>
      <c r="J158" s="4"/>
    </row>
    <row r="159" spans="1:10" ht="6" customHeight="1" x14ac:dyDescent="0.3">
      <c r="C159" s="2"/>
      <c r="D159" s="61"/>
      <c r="E159" s="67"/>
      <c r="F159" s="75"/>
      <c r="G159" s="68"/>
      <c r="H159" s="61"/>
      <c r="I159" s="68"/>
      <c r="J159" s="5"/>
    </row>
    <row r="160" spans="1:10" ht="17.25" customHeight="1" x14ac:dyDescent="0.3">
      <c r="A160" t="s">
        <v>97</v>
      </c>
      <c r="B160" s="126"/>
      <c r="C160" s="2" t="s">
        <v>228</v>
      </c>
      <c r="D160" s="61">
        <v>252</v>
      </c>
      <c r="E160" s="67" t="s">
        <v>5</v>
      </c>
      <c r="F160" s="74"/>
      <c r="G160" s="67" t="s">
        <v>5</v>
      </c>
      <c r="H160" s="78">
        <f>F160-D160</f>
        <v>-252</v>
      </c>
      <c r="I160" s="67" t="s">
        <v>5</v>
      </c>
      <c r="J160" s="4"/>
    </row>
    <row r="161" spans="1:10" ht="6" customHeight="1" x14ac:dyDescent="0.3">
      <c r="C161" s="2"/>
      <c r="D161" s="61"/>
      <c r="E161" s="68"/>
      <c r="F161" s="75"/>
      <c r="G161" s="68"/>
      <c r="H161" s="61"/>
      <c r="I161" s="68"/>
      <c r="J161" s="5"/>
    </row>
    <row r="162" spans="1:10" ht="17.25" customHeight="1" x14ac:dyDescent="0.3">
      <c r="A162" t="s">
        <v>98</v>
      </c>
      <c r="B162" s="126"/>
      <c r="C162" s="2" t="s">
        <v>229</v>
      </c>
      <c r="D162" s="61">
        <v>30</v>
      </c>
      <c r="E162" s="67" t="s">
        <v>5</v>
      </c>
      <c r="F162" s="74"/>
      <c r="G162" s="67" t="s">
        <v>5</v>
      </c>
      <c r="H162" s="78">
        <f>F162-D162</f>
        <v>-30</v>
      </c>
      <c r="I162" s="67" t="s">
        <v>5</v>
      </c>
      <c r="J162" s="4"/>
    </row>
    <row r="163" spans="1:10" ht="6" customHeight="1" x14ac:dyDescent="0.3">
      <c r="C163" s="2"/>
      <c r="D163" s="61"/>
      <c r="E163" s="67"/>
      <c r="F163" s="75"/>
      <c r="G163" s="68"/>
      <c r="H163" s="61"/>
      <c r="I163" s="68"/>
      <c r="J163" s="5"/>
    </row>
    <row r="164" spans="1:10" ht="17.25" customHeight="1" x14ac:dyDescent="0.3">
      <c r="A164" t="s">
        <v>99</v>
      </c>
      <c r="B164" s="126"/>
      <c r="C164" s="1" t="s">
        <v>230</v>
      </c>
      <c r="D164" s="61">
        <v>20</v>
      </c>
      <c r="E164" s="68" t="s">
        <v>5</v>
      </c>
      <c r="F164" s="74"/>
      <c r="G164" s="67" t="s">
        <v>5</v>
      </c>
      <c r="H164" s="60">
        <f>F164-D164</f>
        <v>-20</v>
      </c>
      <c r="I164" s="67" t="s">
        <v>5</v>
      </c>
      <c r="J164" s="4"/>
    </row>
    <row r="165" spans="1:10" ht="6" customHeight="1" x14ac:dyDescent="0.3">
      <c r="B165" s="5"/>
      <c r="C165" s="2"/>
      <c r="D165" s="61"/>
      <c r="E165" s="67"/>
      <c r="F165" s="75"/>
      <c r="G165" s="68"/>
      <c r="H165" s="61"/>
      <c r="I165" s="68"/>
      <c r="J165" s="5"/>
    </row>
    <row r="166" spans="1:10" ht="17.25" customHeight="1" x14ac:dyDescent="0.3">
      <c r="A166" t="s">
        <v>100</v>
      </c>
      <c r="B166" s="126"/>
      <c r="C166" s="2" t="s">
        <v>161</v>
      </c>
      <c r="D166" s="61">
        <v>30</v>
      </c>
      <c r="E166" s="67" t="s">
        <v>5</v>
      </c>
      <c r="F166" s="74"/>
      <c r="G166" s="67" t="s">
        <v>5</v>
      </c>
      <c r="H166" s="78">
        <f>F166-D166</f>
        <v>-30</v>
      </c>
      <c r="I166" s="67" t="s">
        <v>5</v>
      </c>
      <c r="J166" s="4"/>
    </row>
    <row r="167" spans="1:10" ht="6" customHeight="1" x14ac:dyDescent="0.3">
      <c r="B167" s="5"/>
      <c r="C167" s="2"/>
      <c r="D167" s="61"/>
      <c r="E167" s="68"/>
      <c r="F167" s="75"/>
      <c r="G167" s="68"/>
      <c r="H167" s="61"/>
      <c r="I167" s="68"/>
      <c r="J167" s="5"/>
    </row>
    <row r="168" spans="1:10" ht="18" customHeight="1" x14ac:dyDescent="0.3">
      <c r="A168" t="s">
        <v>231</v>
      </c>
      <c r="B168" s="126"/>
      <c r="C168" s="2" t="s">
        <v>225</v>
      </c>
      <c r="D168" s="61">
        <v>30</v>
      </c>
      <c r="E168" s="67" t="s">
        <v>5</v>
      </c>
      <c r="F168" s="74"/>
      <c r="G168" s="67" t="s">
        <v>5</v>
      </c>
      <c r="H168" s="78">
        <f>F168-D168</f>
        <v>-30</v>
      </c>
      <c r="I168" s="67" t="s">
        <v>5</v>
      </c>
      <c r="J168" s="4"/>
    </row>
    <row r="169" spans="1:10" ht="6" customHeight="1" x14ac:dyDescent="0.3">
      <c r="B169" s="5"/>
      <c r="D169" s="61"/>
      <c r="E169" s="68"/>
      <c r="F169" s="75"/>
      <c r="G169" s="68"/>
      <c r="H169" s="61"/>
      <c r="I169" s="68"/>
      <c r="J169" s="5"/>
    </row>
    <row r="170" spans="1:10" ht="18" customHeight="1" x14ac:dyDescent="0.3">
      <c r="A170" t="s">
        <v>232</v>
      </c>
      <c r="B170" s="126"/>
      <c r="C170" s="38" t="s">
        <v>210</v>
      </c>
      <c r="D170" s="61">
        <v>20</v>
      </c>
      <c r="E170" s="67" t="s">
        <v>5</v>
      </c>
      <c r="F170" s="74"/>
      <c r="G170" s="67" t="s">
        <v>5</v>
      </c>
      <c r="H170" s="78">
        <f>F170-D170</f>
        <v>-20</v>
      </c>
      <c r="I170" s="67" t="s">
        <v>5</v>
      </c>
      <c r="J170" s="4"/>
    </row>
    <row r="171" spans="1:10" ht="6" customHeight="1" x14ac:dyDescent="0.3">
      <c r="B171" s="5"/>
      <c r="C171" s="2"/>
      <c r="D171" s="61"/>
      <c r="E171" s="68"/>
      <c r="F171" s="75"/>
      <c r="G171" s="68"/>
      <c r="H171" s="61"/>
      <c r="I171" s="68"/>
      <c r="J171" s="5"/>
    </row>
    <row r="172" spans="1:10" ht="17.25" customHeight="1" x14ac:dyDescent="0.3">
      <c r="C172" s="42" t="s">
        <v>132</v>
      </c>
      <c r="D172" s="72">
        <f>SUM(D158:D170)</f>
        <v>392</v>
      </c>
      <c r="E172" s="67" t="s">
        <v>5</v>
      </c>
      <c r="F172" s="77">
        <f>SUM(F158:F170)</f>
        <v>0</v>
      </c>
      <c r="G172" s="67" t="s">
        <v>5</v>
      </c>
      <c r="H172" s="86">
        <f>F172-D172</f>
        <v>-392</v>
      </c>
      <c r="I172" s="67" t="s">
        <v>5</v>
      </c>
    </row>
    <row r="173" spans="1:10" ht="6" customHeight="1" x14ac:dyDescent="0.3">
      <c r="C173" s="2"/>
      <c r="E173" s="7"/>
      <c r="F173" s="5"/>
      <c r="I173" s="7"/>
      <c r="J173" s="5"/>
    </row>
    <row r="174" spans="1:10" ht="17.25" customHeight="1" x14ac:dyDescent="0.3">
      <c r="C174" s="2"/>
    </row>
    <row r="175" spans="1:10" ht="6" customHeight="1" x14ac:dyDescent="0.3">
      <c r="C175" s="2"/>
      <c r="E175" s="7"/>
      <c r="F175" s="5"/>
      <c r="J175" s="5"/>
    </row>
    <row r="176" spans="1:10" ht="34.5" customHeight="1" x14ac:dyDescent="0.3">
      <c r="A176" s="49" t="s">
        <v>101</v>
      </c>
      <c r="B176" s="49"/>
      <c r="C176" s="184" t="s">
        <v>233</v>
      </c>
      <c r="D176" s="184"/>
      <c r="E176" s="184"/>
      <c r="F176" s="49"/>
      <c r="G176" s="50"/>
      <c r="H176" s="49"/>
      <c r="I176" s="50"/>
      <c r="J176" s="49"/>
    </row>
    <row r="177" spans="1:10" ht="6" customHeight="1" x14ac:dyDescent="0.3">
      <c r="C177" s="20"/>
      <c r="F177" s="5"/>
      <c r="J177" s="5"/>
    </row>
    <row r="178" spans="1:10" ht="17.25" customHeight="1" x14ac:dyDescent="0.3">
      <c r="A178" t="s">
        <v>102</v>
      </c>
      <c r="B178" s="6"/>
      <c r="C178" t="s">
        <v>234</v>
      </c>
      <c r="D178" s="61">
        <v>36</v>
      </c>
      <c r="E178" s="67" t="s">
        <v>5</v>
      </c>
      <c r="F178" s="74"/>
      <c r="G178" s="67" t="s">
        <v>5</v>
      </c>
      <c r="H178" s="78">
        <f>F178-D178</f>
        <v>-36</v>
      </c>
      <c r="I178" s="67" t="s">
        <v>5</v>
      </c>
      <c r="J178" s="4"/>
    </row>
    <row r="179" spans="1:10" ht="6" customHeight="1" x14ac:dyDescent="0.3">
      <c r="B179" s="5"/>
      <c r="C179" s="3"/>
      <c r="D179" s="61"/>
      <c r="E179" s="68"/>
      <c r="F179" s="75"/>
      <c r="G179" s="68"/>
      <c r="H179" s="61"/>
      <c r="I179" s="68"/>
      <c r="J179" s="5"/>
    </row>
    <row r="180" spans="1:10" ht="27" customHeight="1" x14ac:dyDescent="0.3">
      <c r="A180" t="s">
        <v>103</v>
      </c>
      <c r="B180" s="6"/>
      <c r="C180" s="38" t="s">
        <v>235</v>
      </c>
      <c r="D180" s="61">
        <v>20</v>
      </c>
      <c r="E180" s="67" t="s">
        <v>5</v>
      </c>
      <c r="F180" s="74"/>
      <c r="G180" s="67" t="s">
        <v>5</v>
      </c>
      <c r="H180" s="78">
        <f>F180-D180</f>
        <v>-20</v>
      </c>
      <c r="I180" s="67" t="s">
        <v>5</v>
      </c>
      <c r="J180" s="4"/>
    </row>
    <row r="181" spans="1:10" ht="6.75" customHeight="1" x14ac:dyDescent="0.3">
      <c r="B181" s="5"/>
      <c r="D181" s="61"/>
      <c r="E181" s="67"/>
      <c r="F181" s="75"/>
      <c r="G181" s="68"/>
      <c r="H181" s="61"/>
      <c r="I181" s="68"/>
      <c r="J181" s="5"/>
    </row>
    <row r="182" spans="1:10" ht="17.25" customHeight="1" x14ac:dyDescent="0.3">
      <c r="A182" t="s">
        <v>104</v>
      </c>
      <c r="B182" s="6"/>
      <c r="C182" s="38" t="s">
        <v>236</v>
      </c>
      <c r="D182" s="61">
        <v>20</v>
      </c>
      <c r="E182" s="68" t="s">
        <v>5</v>
      </c>
      <c r="F182" s="74"/>
      <c r="G182" s="68" t="s">
        <v>5</v>
      </c>
      <c r="H182" s="78">
        <f>F182-D182</f>
        <v>-20</v>
      </c>
      <c r="I182" s="68" t="s">
        <v>5</v>
      </c>
      <c r="J182" s="4"/>
    </row>
    <row r="183" spans="1:10" ht="6.75" customHeight="1" x14ac:dyDescent="0.3">
      <c r="B183" s="5"/>
      <c r="D183" s="61"/>
      <c r="E183" s="68"/>
      <c r="F183" s="75"/>
      <c r="G183" s="68"/>
      <c r="H183" s="61"/>
      <c r="I183" s="68"/>
      <c r="J183" s="5"/>
    </row>
    <row r="184" spans="1:10" ht="31.5" customHeight="1" x14ac:dyDescent="0.3">
      <c r="A184" t="s">
        <v>105</v>
      </c>
      <c r="B184" s="6"/>
      <c r="C184" s="38" t="s">
        <v>237</v>
      </c>
      <c r="D184" s="61">
        <v>20</v>
      </c>
      <c r="E184" s="68" t="s">
        <v>5</v>
      </c>
      <c r="F184" s="74"/>
      <c r="G184" s="68" t="s">
        <v>5</v>
      </c>
      <c r="H184" s="78">
        <f>F184-D184</f>
        <v>-20</v>
      </c>
      <c r="I184" s="68" t="s">
        <v>5</v>
      </c>
      <c r="J184" s="4"/>
    </row>
    <row r="185" spans="1:10" ht="6" customHeight="1" x14ac:dyDescent="0.3">
      <c r="B185" s="5"/>
      <c r="D185" s="61"/>
      <c r="E185" s="68"/>
      <c r="F185" s="75"/>
      <c r="G185" s="68"/>
      <c r="H185" s="61"/>
      <c r="I185" s="68"/>
      <c r="J185" s="5"/>
    </row>
    <row r="186" spans="1:10" ht="31.5" customHeight="1" x14ac:dyDescent="0.3">
      <c r="A186" t="s">
        <v>106</v>
      </c>
      <c r="B186" s="6"/>
      <c r="C186" s="38" t="s">
        <v>238</v>
      </c>
      <c r="D186" s="61">
        <v>20</v>
      </c>
      <c r="E186" s="68" t="s">
        <v>5</v>
      </c>
      <c r="F186" s="74"/>
      <c r="G186" s="68" t="s">
        <v>5</v>
      </c>
      <c r="H186" s="78">
        <f>F186-D186</f>
        <v>-20</v>
      </c>
      <c r="I186" s="68" t="s">
        <v>5</v>
      </c>
      <c r="J186" s="4"/>
    </row>
    <row r="187" spans="1:10" ht="6" customHeight="1" x14ac:dyDescent="0.3">
      <c r="B187" s="5"/>
      <c r="D187" s="61"/>
      <c r="E187" s="68"/>
      <c r="F187" s="75"/>
      <c r="G187" s="68"/>
      <c r="H187" s="61"/>
      <c r="I187" s="68"/>
      <c r="J187" s="5"/>
    </row>
    <row r="188" spans="1:10" ht="31.5" customHeight="1" x14ac:dyDescent="0.3">
      <c r="A188" t="s">
        <v>107</v>
      </c>
      <c r="B188" s="6"/>
      <c r="C188" s="2" t="s">
        <v>225</v>
      </c>
      <c r="D188" s="61">
        <v>30</v>
      </c>
      <c r="E188" s="68" t="s">
        <v>5</v>
      </c>
      <c r="F188" s="74"/>
      <c r="G188" s="68" t="s">
        <v>5</v>
      </c>
      <c r="H188" s="78">
        <f>F188-D188</f>
        <v>-30</v>
      </c>
      <c r="I188" s="68" t="s">
        <v>5</v>
      </c>
      <c r="J188" s="4"/>
    </row>
    <row r="189" spans="1:10" ht="6" customHeight="1" x14ac:dyDescent="0.3">
      <c r="B189" s="5"/>
      <c r="D189" s="61"/>
      <c r="E189" s="68"/>
      <c r="F189" s="75"/>
      <c r="G189" s="68"/>
      <c r="H189" s="61"/>
      <c r="I189" s="68"/>
      <c r="J189" s="5"/>
    </row>
    <row r="190" spans="1:10" ht="17.25" customHeight="1" x14ac:dyDescent="0.3">
      <c r="A190" t="s">
        <v>108</v>
      </c>
      <c r="B190" s="6"/>
      <c r="C190" s="38" t="s">
        <v>210</v>
      </c>
      <c r="D190" s="61">
        <v>20</v>
      </c>
      <c r="E190" s="68" t="s">
        <v>5</v>
      </c>
      <c r="F190" s="74"/>
      <c r="G190" s="68" t="s">
        <v>5</v>
      </c>
      <c r="H190" s="78">
        <f>F190-D190</f>
        <v>-20</v>
      </c>
      <c r="I190" s="68" t="s">
        <v>5</v>
      </c>
      <c r="J190" s="4"/>
    </row>
    <row r="191" spans="1:10" ht="6" customHeight="1" x14ac:dyDescent="0.3">
      <c r="B191" s="5"/>
      <c r="D191" s="61"/>
      <c r="E191" s="68"/>
      <c r="F191" s="75"/>
      <c r="G191" s="68"/>
      <c r="H191" s="61"/>
      <c r="I191" s="68"/>
      <c r="J191" s="5"/>
    </row>
    <row r="192" spans="1:10" ht="6" customHeight="1" x14ac:dyDescent="0.3">
      <c r="C192" s="2"/>
      <c r="D192" s="61"/>
      <c r="E192" s="67"/>
      <c r="F192" s="75"/>
      <c r="G192" s="68"/>
      <c r="H192" s="61"/>
      <c r="I192" s="67"/>
      <c r="J192" s="5"/>
    </row>
    <row r="193" spans="1:12" ht="17.25" customHeight="1" x14ac:dyDescent="0.3">
      <c r="C193" s="47" t="s">
        <v>134</v>
      </c>
      <c r="D193" s="72">
        <f>SUM(D178:D191)</f>
        <v>166</v>
      </c>
      <c r="E193" s="68" t="s">
        <v>5</v>
      </c>
      <c r="F193" s="77">
        <f>SUM(F178:F191)</f>
        <v>0</v>
      </c>
      <c r="G193" s="67" t="s">
        <v>5</v>
      </c>
      <c r="H193" s="79">
        <f>F193-D193</f>
        <v>-166</v>
      </c>
      <c r="I193" s="67" t="s">
        <v>5</v>
      </c>
    </row>
    <row r="194" spans="1:12" ht="6" customHeight="1" x14ac:dyDescent="0.3"/>
    <row r="195" spans="1:12" ht="17.25" customHeight="1" x14ac:dyDescent="0.3">
      <c r="C195" s="47"/>
    </row>
    <row r="196" spans="1:12" ht="6" customHeight="1" x14ac:dyDescent="0.3">
      <c r="B196" s="5"/>
      <c r="C196" s="2"/>
      <c r="F196" s="5"/>
      <c r="I196" s="7"/>
      <c r="J196" s="5"/>
    </row>
    <row r="197" spans="1:12" ht="6" customHeight="1" x14ac:dyDescent="0.3"/>
    <row r="198" spans="1:12" ht="17.25" customHeight="1" x14ac:dyDescent="0.3"/>
    <row r="199" spans="1:12" ht="6" customHeight="1" x14ac:dyDescent="0.3"/>
    <row r="200" spans="1:12" ht="17.25" customHeight="1" x14ac:dyDescent="0.3">
      <c r="A200" s="127"/>
      <c r="B200" s="127"/>
      <c r="C200" s="49" t="s">
        <v>137</v>
      </c>
      <c r="D200" s="127"/>
      <c r="E200" s="127"/>
      <c r="F200" s="127"/>
      <c r="G200" s="127"/>
      <c r="H200" s="127"/>
      <c r="I200" s="127"/>
      <c r="J200" s="127"/>
      <c r="L200" s="61"/>
    </row>
    <row r="201" spans="1:12" ht="6" customHeight="1" x14ac:dyDescent="0.3"/>
    <row r="202" spans="1:12" ht="17.25" customHeight="1" x14ac:dyDescent="0.3">
      <c r="C202" s="41" t="s">
        <v>110</v>
      </c>
      <c r="D202" s="72">
        <f>+D193+D172+D152+D120+D88</f>
        <v>5887</v>
      </c>
      <c r="E202" s="128" t="s">
        <v>93</v>
      </c>
      <c r="F202" s="77">
        <f>+F193+F172+F152+F120+F88</f>
        <v>0</v>
      </c>
      <c r="G202" s="128" t="s">
        <v>93</v>
      </c>
      <c r="H202" s="79">
        <f>F202-D202</f>
        <v>-5887</v>
      </c>
      <c r="I202" s="128" t="s">
        <v>93</v>
      </c>
      <c r="J202" s="56"/>
    </row>
    <row r="203" spans="1:12" ht="6" customHeight="1" x14ac:dyDescent="0.3"/>
    <row r="204" spans="1:12" ht="17.25" customHeight="1" x14ac:dyDescent="0.3">
      <c r="C204" s="41" t="s">
        <v>140</v>
      </c>
      <c r="D204" s="72">
        <f>+D190+D188+D170+D168+D150+D148+D118+D116+D86+D84</f>
        <v>315</v>
      </c>
      <c r="E204" s="128" t="s">
        <v>93</v>
      </c>
      <c r="F204" s="155"/>
      <c r="G204" s="128" t="s">
        <v>93</v>
      </c>
      <c r="H204" s="79">
        <f>F204-D204</f>
        <v>-315</v>
      </c>
      <c r="I204" s="128" t="s">
        <v>93</v>
      </c>
      <c r="J204" s="56"/>
    </row>
    <row r="205" spans="1:12" ht="6" customHeight="1" x14ac:dyDescent="0.3">
      <c r="D205" s="61"/>
      <c r="E205" s="68"/>
      <c r="F205" s="61"/>
      <c r="G205" s="68"/>
      <c r="H205" s="61"/>
      <c r="I205" s="68"/>
    </row>
    <row r="206" spans="1:12" ht="17.25" customHeight="1" x14ac:dyDescent="0.3">
      <c r="C206" s="41" t="s">
        <v>138</v>
      </c>
      <c r="D206" s="72">
        <f>+D202+D204</f>
        <v>6202</v>
      </c>
      <c r="E206" s="128" t="s">
        <v>93</v>
      </c>
      <c r="F206" s="78">
        <f>F202+F204</f>
        <v>0</v>
      </c>
      <c r="G206" s="128" t="s">
        <v>93</v>
      </c>
      <c r="H206" s="79">
        <f>F206-D206</f>
        <v>-6202</v>
      </c>
      <c r="I206" s="128" t="s">
        <v>93</v>
      </c>
      <c r="J206" s="55"/>
    </row>
    <row r="207" spans="1:12" ht="6" customHeight="1" x14ac:dyDescent="0.3">
      <c r="D207" s="61"/>
      <c r="E207" s="68"/>
      <c r="F207" s="61"/>
      <c r="G207" s="68"/>
      <c r="H207" s="61"/>
      <c r="I207" s="68"/>
    </row>
    <row r="208" spans="1:12" ht="17.25" customHeight="1" x14ac:dyDescent="0.3">
      <c r="C208" s="129" t="s">
        <v>111</v>
      </c>
      <c r="D208" s="72"/>
      <c r="E208" s="130" t="s">
        <v>93</v>
      </c>
      <c r="F208" s="151"/>
      <c r="G208" s="130" t="s">
        <v>93</v>
      </c>
      <c r="H208" s="79">
        <f>F208-D208</f>
        <v>0</v>
      </c>
      <c r="I208" s="130" t="s">
        <v>93</v>
      </c>
      <c r="J208" s="57"/>
    </row>
    <row r="209" spans="1:10" ht="6" customHeight="1" x14ac:dyDescent="0.3">
      <c r="D209" s="61"/>
      <c r="E209" s="68"/>
      <c r="F209" s="61"/>
      <c r="G209" s="68"/>
      <c r="H209" s="61"/>
      <c r="I209" s="68"/>
    </row>
    <row r="210" spans="1:10" ht="17.25" customHeight="1" x14ac:dyDescent="0.3">
      <c r="D210" s="61"/>
      <c r="E210" s="68"/>
      <c r="F210" s="61"/>
      <c r="G210" s="68"/>
      <c r="H210" s="61"/>
      <c r="I210" s="68"/>
    </row>
    <row r="211" spans="1:10" ht="6" customHeight="1" x14ac:dyDescent="0.3">
      <c r="D211" s="61"/>
      <c r="E211" s="68"/>
      <c r="F211" s="61"/>
      <c r="G211" s="68"/>
      <c r="H211" s="61"/>
      <c r="I211" s="68"/>
    </row>
    <row r="212" spans="1:10" ht="17.25" customHeight="1" x14ac:dyDescent="0.3">
      <c r="C212" s="139" t="s">
        <v>139</v>
      </c>
      <c r="D212" s="107">
        <f>D204/D202</f>
        <v>5.3507728894173601E-2</v>
      </c>
      <c r="E212" s="138"/>
      <c r="F212" s="144" t="e">
        <f>F204/F202</f>
        <v>#DIV/0!</v>
      </c>
      <c r="G212" s="68"/>
      <c r="H212" s="61"/>
      <c r="I212" s="68"/>
    </row>
    <row r="213" spans="1:10" ht="6" customHeight="1" x14ac:dyDescent="0.3">
      <c r="D213" s="61"/>
      <c r="E213" s="68"/>
      <c r="F213" s="61"/>
      <c r="G213" s="68"/>
      <c r="H213" s="61"/>
      <c r="I213" s="68"/>
    </row>
    <row r="214" spans="1:10" ht="17.25" customHeight="1" x14ac:dyDescent="0.3">
      <c r="A214" s="49" t="s">
        <v>109</v>
      </c>
      <c r="B214" s="49"/>
      <c r="C214" s="49" t="s">
        <v>135</v>
      </c>
      <c r="D214" s="131"/>
      <c r="E214" s="132"/>
      <c r="F214" s="131"/>
      <c r="G214" s="132"/>
      <c r="H214" s="131"/>
      <c r="I214" s="132"/>
      <c r="J214" s="127"/>
    </row>
    <row r="215" spans="1:10" ht="6" customHeight="1" x14ac:dyDescent="0.3"/>
    <row r="216" spans="1:10" ht="34.5" customHeight="1" x14ac:dyDescent="0.3">
      <c r="A216" t="s">
        <v>109</v>
      </c>
      <c r="C216" s="156" t="s">
        <v>150</v>
      </c>
      <c r="D216" s="61"/>
      <c r="E216" s="68" t="s">
        <v>5</v>
      </c>
      <c r="F216" s="74"/>
      <c r="G216" s="68" t="s">
        <v>5</v>
      </c>
      <c r="H216" s="78">
        <f>F216-D216</f>
        <v>0</v>
      </c>
      <c r="I216" s="68" t="s">
        <v>5</v>
      </c>
      <c r="J216" s="4"/>
    </row>
    <row r="217" spans="1:10" ht="6" customHeight="1" x14ac:dyDescent="0.3">
      <c r="D217" s="61"/>
      <c r="E217" s="68"/>
      <c r="F217" s="61"/>
      <c r="G217" s="68"/>
      <c r="H217" s="61"/>
      <c r="I217" s="68"/>
    </row>
    <row r="218" spans="1:10" ht="17.25" customHeight="1" x14ac:dyDescent="0.3">
      <c r="C218" s="41" t="s">
        <v>136</v>
      </c>
      <c r="D218" s="72">
        <f>D216</f>
        <v>0</v>
      </c>
      <c r="E218" s="68" t="s">
        <v>5</v>
      </c>
      <c r="F218" s="72">
        <f>F216</f>
        <v>0</v>
      </c>
      <c r="G218" s="68" t="s">
        <v>5</v>
      </c>
      <c r="H218" s="79">
        <f>F218-D218</f>
        <v>0</v>
      </c>
      <c r="I218" s="68" t="s">
        <v>5</v>
      </c>
    </row>
    <row r="219" spans="1:10" ht="6" customHeight="1" x14ac:dyDescent="0.3"/>
    <row r="220" spans="1:10" ht="17.25" customHeight="1" x14ac:dyDescent="0.3"/>
    <row r="221" spans="1:10" ht="6" customHeight="1" x14ac:dyDescent="0.3"/>
    <row r="222" spans="1:10" ht="17.25" customHeight="1" x14ac:dyDescent="0.3"/>
    <row r="223" spans="1:10" ht="6" customHeight="1" x14ac:dyDescent="0.3"/>
    <row r="224" spans="1:10" ht="17.25" customHeight="1" x14ac:dyDescent="0.3">
      <c r="A224" s="19" t="s">
        <v>36</v>
      </c>
      <c r="B224" s="19"/>
      <c r="C224" s="19"/>
      <c r="D224" s="17"/>
      <c r="E224" s="17"/>
      <c r="F224" s="17"/>
      <c r="G224" s="17"/>
      <c r="H224" s="17"/>
      <c r="I224" s="17"/>
      <c r="J224" s="17"/>
    </row>
    <row r="225" spans="1:10" ht="6" customHeight="1" x14ac:dyDescent="0.3">
      <c r="F225" s="5"/>
      <c r="J225" s="5"/>
    </row>
    <row r="226" spans="1:10" ht="17.25" customHeight="1" x14ac:dyDescent="0.3">
      <c r="E226" s="7"/>
      <c r="G226" s="7"/>
      <c r="I226" s="7"/>
      <c r="J226" s="14" t="s">
        <v>15</v>
      </c>
    </row>
    <row r="227" spans="1:10" ht="17.25" customHeight="1" x14ac:dyDescent="0.3">
      <c r="A227" s="53" t="s">
        <v>112</v>
      </c>
      <c r="B227" s="133" t="s">
        <v>0</v>
      </c>
      <c r="C227" s="53" t="s">
        <v>26</v>
      </c>
      <c r="D227" s="51"/>
      <c r="E227" s="51"/>
      <c r="F227" s="62" t="s">
        <v>114</v>
      </c>
      <c r="G227" s="51"/>
      <c r="H227" s="51"/>
      <c r="I227" s="51"/>
      <c r="J227" s="62" t="s">
        <v>37</v>
      </c>
    </row>
    <row r="228" spans="1:10" ht="17.25" customHeight="1" x14ac:dyDescent="0.3">
      <c r="B228" s="5"/>
      <c r="C228" s="14"/>
      <c r="F228" s="5"/>
      <c r="J228" s="5"/>
    </row>
    <row r="229" spans="1:10" ht="17.25" customHeight="1" x14ac:dyDescent="0.3">
      <c r="A229" s="6"/>
      <c r="B229" s="6"/>
      <c r="C229" s="6"/>
      <c r="D229" s="61">
        <v>0</v>
      </c>
      <c r="E229" s="68" t="s">
        <v>5</v>
      </c>
      <c r="F229" s="74"/>
      <c r="G229" s="67" t="s">
        <v>5</v>
      </c>
      <c r="I229" s="7"/>
      <c r="J229" s="4"/>
    </row>
    <row r="230" spans="1:10" ht="6" customHeight="1" x14ac:dyDescent="0.3">
      <c r="A230" s="5"/>
      <c r="B230" s="24"/>
      <c r="C230" s="5"/>
      <c r="D230" s="61"/>
      <c r="F230" s="75"/>
      <c r="G230" s="68"/>
      <c r="J230" s="5"/>
    </row>
    <row r="231" spans="1:10" ht="17.25" customHeight="1" x14ac:dyDescent="0.3">
      <c r="A231" s="6"/>
      <c r="B231" s="6"/>
      <c r="C231" s="6"/>
      <c r="D231" s="61">
        <v>0</v>
      </c>
      <c r="E231" s="68" t="s">
        <v>5</v>
      </c>
      <c r="F231" s="74"/>
      <c r="G231" s="67" t="s">
        <v>5</v>
      </c>
      <c r="I231" s="7"/>
      <c r="J231" s="4"/>
    </row>
    <row r="232" spans="1:10" ht="6" customHeight="1" x14ac:dyDescent="0.3">
      <c r="A232" s="5"/>
      <c r="B232" s="24"/>
      <c r="C232" s="5"/>
      <c r="D232" s="61"/>
      <c r="F232" s="75"/>
      <c r="G232" s="68"/>
      <c r="J232" s="5"/>
    </row>
    <row r="233" spans="1:10" ht="17.25" customHeight="1" x14ac:dyDescent="0.3">
      <c r="A233" s="6"/>
      <c r="B233" s="6"/>
      <c r="C233" s="6"/>
      <c r="D233" s="61">
        <v>0</v>
      </c>
      <c r="E233" s="68" t="s">
        <v>5</v>
      </c>
      <c r="F233" s="74"/>
      <c r="G233" s="67" t="s">
        <v>5</v>
      </c>
      <c r="J233" s="4"/>
    </row>
    <row r="234" spans="1:10" ht="6" customHeight="1" x14ac:dyDescent="0.3">
      <c r="D234" s="61"/>
      <c r="F234" s="61"/>
      <c r="G234" s="68"/>
      <c r="J234" s="5"/>
    </row>
    <row r="235" spans="1:10" ht="17.25" customHeight="1" x14ac:dyDescent="0.3">
      <c r="C235" s="16" t="s">
        <v>22</v>
      </c>
      <c r="D235" s="72">
        <f>SUM(D229:D234)</f>
        <v>0</v>
      </c>
      <c r="E235" s="68" t="s">
        <v>5</v>
      </c>
      <c r="F235" s="84">
        <f>SUM(F229:F234)</f>
        <v>0</v>
      </c>
      <c r="G235" s="67" t="s">
        <v>5</v>
      </c>
      <c r="J235" s="4"/>
    </row>
    <row r="236" spans="1:10" ht="6" customHeight="1" x14ac:dyDescent="0.3">
      <c r="C236" s="149"/>
      <c r="D236" s="72"/>
      <c r="F236" s="148"/>
      <c r="G236" s="67"/>
      <c r="J236" s="150"/>
    </row>
    <row r="237" spans="1:10" ht="17.25" customHeight="1" x14ac:dyDescent="0.3">
      <c r="C237" s="16" t="s">
        <v>142</v>
      </c>
      <c r="D237" s="72"/>
      <c r="F237" s="151"/>
      <c r="G237" s="67" t="s">
        <v>5</v>
      </c>
      <c r="J237" s="4"/>
    </row>
    <row r="238" spans="1:10" ht="17.25" customHeight="1" thickBot="1" x14ac:dyDescent="0.35">
      <c r="J238" s="5"/>
    </row>
    <row r="239" spans="1:10" ht="17.25" customHeight="1" thickBot="1" x14ac:dyDescent="0.35">
      <c r="A239" s="134"/>
      <c r="B239" s="183" t="s">
        <v>38</v>
      </c>
      <c r="C239" s="183"/>
      <c r="D239" s="183"/>
      <c r="E239" s="183"/>
      <c r="F239" s="135"/>
      <c r="G239" s="136" t="s">
        <v>40</v>
      </c>
      <c r="H239" s="137"/>
      <c r="I239" s="137"/>
      <c r="J239" s="137"/>
    </row>
    <row r="240" spans="1:10" ht="6" customHeight="1" x14ac:dyDescent="0.3">
      <c r="I240" s="7"/>
    </row>
    <row r="241" spans="2:10" ht="30" customHeight="1" x14ac:dyDescent="0.3">
      <c r="B241" s="180" t="s">
        <v>115</v>
      </c>
      <c r="C241" s="180"/>
      <c r="D241" s="72">
        <f>D202+D235</f>
        <v>5887</v>
      </c>
      <c r="E241" s="68" t="s">
        <v>5</v>
      </c>
      <c r="F241" s="77">
        <f>F202+F235</f>
        <v>0</v>
      </c>
      <c r="G241" s="128" t="s">
        <v>93</v>
      </c>
      <c r="H241" s="79">
        <f>F241-D241</f>
        <v>-5887</v>
      </c>
      <c r="I241" s="128" t="s">
        <v>93</v>
      </c>
      <c r="J241" s="56"/>
    </row>
    <row r="242" spans="2:10" ht="6" customHeight="1" x14ac:dyDescent="0.3">
      <c r="D242" s="61"/>
      <c r="F242" s="61"/>
      <c r="G242" s="68"/>
      <c r="H242" s="61"/>
      <c r="I242" s="68"/>
    </row>
    <row r="243" spans="2:10" ht="30" customHeight="1" x14ac:dyDescent="0.3">
      <c r="B243" s="181" t="s">
        <v>116</v>
      </c>
      <c r="C243" s="181"/>
      <c r="D243" s="72">
        <f>D206+D235</f>
        <v>6202</v>
      </c>
      <c r="E243" s="68" t="s">
        <v>5</v>
      </c>
      <c r="F243" s="78">
        <f>F206+F235</f>
        <v>0</v>
      </c>
      <c r="G243" s="128" t="s">
        <v>93</v>
      </c>
      <c r="H243" s="79">
        <f>F243-D243</f>
        <v>-6202</v>
      </c>
      <c r="I243" s="128" t="s">
        <v>93</v>
      </c>
      <c r="J243" s="55"/>
    </row>
    <row r="244" spans="2:10" ht="6" customHeight="1" x14ac:dyDescent="0.3">
      <c r="D244" s="61"/>
      <c r="F244" s="75"/>
      <c r="G244" s="68"/>
      <c r="H244" s="61"/>
      <c r="I244" s="68"/>
    </row>
    <row r="245" spans="2:10" ht="30" customHeight="1" x14ac:dyDescent="0.3">
      <c r="B245" s="182" t="s">
        <v>117</v>
      </c>
      <c r="C245" s="182"/>
      <c r="D245" s="72"/>
      <c r="E245" s="129"/>
      <c r="F245" s="78">
        <f>F208+F237</f>
        <v>0</v>
      </c>
      <c r="G245" s="130" t="s">
        <v>93</v>
      </c>
      <c r="H245" s="79">
        <f>F245-D245</f>
        <v>0</v>
      </c>
      <c r="I245" s="130" t="s">
        <v>93</v>
      </c>
      <c r="J245" s="57"/>
    </row>
    <row r="246" spans="2:10" ht="6" customHeight="1" x14ac:dyDescent="0.3">
      <c r="D246" s="58"/>
      <c r="F246" s="59"/>
      <c r="H246" s="58"/>
      <c r="J246" s="5"/>
    </row>
    <row r="248" spans="2:10" x14ac:dyDescent="0.3">
      <c r="B248" s="179"/>
      <c r="C248" s="179"/>
      <c r="F248" s="125"/>
      <c r="J248" s="5"/>
    </row>
  </sheetData>
  <sheetProtection algorithmName="SHA-512" hashValue="F/MAm9yIqFU/D8K4s0LW2fVn8qwy2j19OQF9RGqWep071OEfjHSIX2SkxG0r/7HApCOJEu1/p6jmaks3TKm7rQ==" saltValue="7IVkwSk0O8AHpC1B3PnyOA==" spinCount="100000" sheet="1" objects="1" scenarios="1"/>
  <mergeCells count="17">
    <mergeCell ref="B248:C248"/>
    <mergeCell ref="B241:C241"/>
    <mergeCell ref="B243:C243"/>
    <mergeCell ref="B245:C245"/>
    <mergeCell ref="D20:E20"/>
    <mergeCell ref="B239:E239"/>
    <mergeCell ref="C124:E124"/>
    <mergeCell ref="C156:E156"/>
    <mergeCell ref="C176:E176"/>
    <mergeCell ref="A1:J1"/>
    <mergeCell ref="C92:G92"/>
    <mergeCell ref="A3:J3"/>
    <mergeCell ref="A5:J5"/>
    <mergeCell ref="A7:J7"/>
    <mergeCell ref="A10:C10"/>
    <mergeCell ref="D12:F12"/>
    <mergeCell ref="F20:G20"/>
  </mergeCells>
  <phoneticPr fontId="36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41500-760B-4916-A8E2-87B75DCA2ADB}">
  <sheetPr codeName="List4"/>
  <dimension ref="A1:S39"/>
  <sheetViews>
    <sheetView topLeftCell="A4" zoomScale="99" zoomScaleNormal="99" workbookViewId="0">
      <selection activeCell="N26" sqref="N26"/>
    </sheetView>
  </sheetViews>
  <sheetFormatPr defaultRowHeight="14.4" x14ac:dyDescent="0.3"/>
  <cols>
    <col min="1" max="1" width="2.33203125" customWidth="1"/>
    <col min="2" max="2" width="31.44140625" customWidth="1"/>
    <col min="3" max="3" width="3.6640625" customWidth="1"/>
    <col min="4" max="4" width="18.6640625" customWidth="1"/>
    <col min="5" max="5" width="3.6640625" customWidth="1"/>
    <col min="6" max="6" width="18.6640625" customWidth="1"/>
    <col min="7" max="7" width="3.6640625" customWidth="1"/>
    <col min="8" max="8" width="18.6640625" customWidth="1"/>
    <col min="9" max="9" width="3.6640625" customWidth="1"/>
    <col min="10" max="10" width="18.6640625" customWidth="1"/>
    <col min="11" max="11" width="3.6640625" customWidth="1"/>
    <col min="12" max="12" width="25.6640625" customWidth="1"/>
    <col min="13" max="13" width="3.6640625" customWidth="1"/>
    <col min="14" max="14" width="18.6640625" customWidth="1"/>
    <col min="17" max="17" width="15.6640625" bestFit="1" customWidth="1"/>
  </cols>
  <sheetData>
    <row r="1" spans="1:19" ht="26.25" customHeight="1" x14ac:dyDescent="0.5">
      <c r="A1" s="185" t="s">
        <v>201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64"/>
    </row>
    <row r="2" spans="1:19" ht="28.5" customHeight="1" x14ac:dyDescent="0.3">
      <c r="A2" s="168" t="s">
        <v>41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</row>
    <row r="3" spans="1:19" ht="6" customHeight="1" x14ac:dyDescent="0.3"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</row>
    <row r="4" spans="1:19" ht="17.25" customHeight="1" x14ac:dyDescent="0.3">
      <c r="J4" s="38"/>
      <c r="L4" t="s">
        <v>42</v>
      </c>
      <c r="O4" s="38"/>
      <c r="P4" s="38"/>
      <c r="Q4" s="38"/>
      <c r="R4" s="38"/>
      <c r="S4" s="38"/>
    </row>
    <row r="5" spans="1:19" ht="6" customHeight="1" x14ac:dyDescent="0.3">
      <c r="B5" s="38"/>
      <c r="C5" s="38"/>
      <c r="D5" s="38"/>
      <c r="E5" s="38"/>
      <c r="F5" s="38"/>
      <c r="G5" s="38"/>
      <c r="H5" s="38"/>
      <c r="I5" s="38"/>
      <c r="J5" s="38"/>
      <c r="O5" s="38"/>
      <c r="P5" s="38"/>
      <c r="Q5" s="38"/>
      <c r="R5" s="38"/>
      <c r="S5" s="38"/>
    </row>
    <row r="6" spans="1:19" ht="17.25" customHeight="1" x14ac:dyDescent="0.3">
      <c r="B6" t="s">
        <v>3</v>
      </c>
      <c r="J6" s="38"/>
      <c r="K6" s="96"/>
      <c r="L6" t="s">
        <v>43</v>
      </c>
      <c r="O6" s="38"/>
      <c r="P6" s="38"/>
      <c r="Q6" s="38"/>
      <c r="R6" s="38"/>
      <c r="S6" s="38"/>
    </row>
    <row r="7" spans="1:19" ht="6" customHeight="1" x14ac:dyDescent="0.3">
      <c r="B7" s="38"/>
      <c r="C7" s="38"/>
      <c r="D7" s="38"/>
      <c r="E7" s="38"/>
      <c r="F7" s="38"/>
      <c r="G7" s="38"/>
      <c r="H7" s="38"/>
      <c r="I7" s="38"/>
      <c r="J7" s="38"/>
      <c r="O7" s="38"/>
      <c r="P7" s="38"/>
      <c r="Q7" s="38"/>
      <c r="R7" s="38"/>
      <c r="S7" s="38"/>
    </row>
    <row r="8" spans="1:19" ht="17.25" customHeight="1" x14ac:dyDescent="0.3">
      <c r="B8" s="82" t="s">
        <v>4</v>
      </c>
      <c r="C8" s="82"/>
      <c r="H8" s="38"/>
      <c r="I8" s="38"/>
      <c r="J8" s="38"/>
      <c r="K8" s="100"/>
      <c r="L8" t="s">
        <v>44</v>
      </c>
      <c r="O8" s="38"/>
      <c r="P8" s="38"/>
      <c r="Q8" s="38"/>
      <c r="R8" s="38"/>
      <c r="S8" s="38"/>
    </row>
    <row r="9" spans="1:19" ht="6" customHeight="1" x14ac:dyDescent="0.3"/>
    <row r="10" spans="1:19" ht="17.25" customHeight="1" x14ac:dyDescent="0.3">
      <c r="K10" s="102"/>
      <c r="L10" t="s">
        <v>45</v>
      </c>
    </row>
    <row r="11" spans="1:19" ht="6" customHeight="1" x14ac:dyDescent="0.3"/>
    <row r="12" spans="1:19" ht="58.5" customHeight="1" x14ac:dyDescent="0.3">
      <c r="A12" s="46"/>
      <c r="B12" s="112" t="s">
        <v>17</v>
      </c>
      <c r="C12" s="65"/>
      <c r="D12" s="114" t="s">
        <v>126</v>
      </c>
      <c r="E12" s="114"/>
      <c r="F12" s="157" t="s">
        <v>149</v>
      </c>
      <c r="G12" s="157"/>
      <c r="H12" s="114" t="s">
        <v>146</v>
      </c>
      <c r="I12" s="114"/>
      <c r="J12" s="114" t="s">
        <v>145</v>
      </c>
      <c r="K12" s="114"/>
      <c r="L12" s="114" t="s">
        <v>127</v>
      </c>
      <c r="M12" s="114"/>
      <c r="N12" s="65" t="s">
        <v>10</v>
      </c>
    </row>
    <row r="13" spans="1:19" ht="6" customHeight="1" x14ac:dyDescent="0.3"/>
    <row r="14" spans="1:19" ht="6" customHeight="1" x14ac:dyDescent="0.3"/>
    <row r="15" spans="1:19" ht="6" customHeight="1" x14ac:dyDescent="0.3"/>
    <row r="16" spans="1:19" ht="17.25" customHeight="1" x14ac:dyDescent="0.3">
      <c r="A16" s="104"/>
      <c r="B16" t="s">
        <v>199</v>
      </c>
      <c r="D16" s="119"/>
      <c r="E16" s="119"/>
      <c r="F16" s="74"/>
      <c r="G16" s="68" t="s">
        <v>5</v>
      </c>
      <c r="H16" s="123"/>
      <c r="J16" s="147">
        <f>F16*H16</f>
        <v>0</v>
      </c>
      <c r="L16" s="153" t="s">
        <v>144</v>
      </c>
      <c r="M16" s="119"/>
      <c r="Q16" s="28"/>
    </row>
    <row r="17" spans="1:17" ht="6" customHeight="1" x14ac:dyDescent="0.3">
      <c r="D17" s="119"/>
      <c r="E17" s="119"/>
      <c r="F17" s="75"/>
      <c r="H17" s="119"/>
      <c r="J17" s="119"/>
      <c r="L17" s="5"/>
      <c r="Q17" s="28"/>
    </row>
    <row r="18" spans="1:17" ht="17.25" customHeight="1" x14ac:dyDescent="0.3">
      <c r="B18" s="1" t="s">
        <v>147</v>
      </c>
      <c r="C18" s="120"/>
      <c r="D18" s="29"/>
      <c r="E18" s="29"/>
      <c r="F18" s="74"/>
      <c r="G18" s="68" t="s">
        <v>5</v>
      </c>
      <c r="H18" s="123"/>
      <c r="J18" s="147">
        <f>F18*H18</f>
        <v>0</v>
      </c>
      <c r="L18" s="153" t="s">
        <v>144</v>
      </c>
      <c r="M18" s="29"/>
      <c r="Q18" s="115"/>
    </row>
    <row r="19" spans="1:17" ht="6" customHeight="1" x14ac:dyDescent="0.3">
      <c r="Q19" s="115"/>
    </row>
    <row r="20" spans="1:17" ht="34.5" customHeight="1" x14ac:dyDescent="0.3">
      <c r="B20" s="1" t="s">
        <v>152</v>
      </c>
      <c r="C20" s="120"/>
      <c r="D20" s="29"/>
      <c r="E20" s="29"/>
      <c r="G20" s="68"/>
      <c r="J20" s="123"/>
      <c r="L20" s="153" t="s">
        <v>144</v>
      </c>
      <c r="M20" s="29"/>
      <c r="Q20" s="115"/>
    </row>
    <row r="21" spans="1:17" ht="6" customHeight="1" x14ac:dyDescent="0.3">
      <c r="B21" s="1"/>
      <c r="C21" s="120"/>
      <c r="D21" s="29"/>
      <c r="E21" s="29"/>
      <c r="F21" s="29"/>
      <c r="G21" s="29"/>
      <c r="J21" s="119"/>
      <c r="L21" s="154"/>
      <c r="M21" s="29"/>
      <c r="N21" s="119"/>
      <c r="Q21" s="115"/>
    </row>
    <row r="22" spans="1:17" ht="17.25" customHeight="1" x14ac:dyDescent="0.3">
      <c r="B22" s="121" t="s">
        <v>148</v>
      </c>
      <c r="C22" s="120"/>
      <c r="D22" s="29">
        <v>8700000</v>
      </c>
      <c r="E22" s="29"/>
      <c r="F22" s="29"/>
      <c r="G22" s="29"/>
      <c r="J22" s="147">
        <f>SUM(J16:J20)</f>
        <v>0</v>
      </c>
      <c r="M22" s="29"/>
      <c r="N22" s="37">
        <f>J22-D22</f>
        <v>-8700000</v>
      </c>
      <c r="Q22" s="115"/>
    </row>
    <row r="23" spans="1:17" ht="6" customHeight="1" x14ac:dyDescent="0.3">
      <c r="B23" s="1"/>
      <c r="C23" s="120"/>
      <c r="D23" s="29"/>
      <c r="E23" s="29"/>
      <c r="F23" s="29"/>
      <c r="G23" s="29"/>
      <c r="J23" s="119"/>
      <c r="L23" s="154"/>
      <c r="M23" s="29"/>
      <c r="N23" s="119"/>
      <c r="Q23" s="115"/>
    </row>
    <row r="24" spans="1:17" ht="6" customHeight="1" x14ac:dyDescent="0.3">
      <c r="A24" s="104"/>
      <c r="B24" s="121"/>
      <c r="D24" s="119"/>
      <c r="E24" s="119"/>
      <c r="F24" s="119"/>
      <c r="G24" s="119"/>
      <c r="J24" s="119"/>
      <c r="N24" s="119"/>
      <c r="Q24" s="28"/>
    </row>
    <row r="25" spans="1:17" ht="6" customHeight="1" x14ac:dyDescent="0.3">
      <c r="C25" s="15"/>
      <c r="D25" s="29"/>
      <c r="E25" s="29"/>
      <c r="F25" s="29"/>
      <c r="G25" s="29"/>
      <c r="J25" s="122"/>
      <c r="L25" s="29"/>
      <c r="M25" s="29"/>
      <c r="N25" s="119"/>
      <c r="Q25" s="115"/>
    </row>
    <row r="26" spans="1:17" ht="17.25" customHeight="1" x14ac:dyDescent="0.3">
      <c r="B26" s="3" t="s">
        <v>18</v>
      </c>
      <c r="C26" s="63"/>
      <c r="D26" s="119">
        <v>8700000</v>
      </c>
      <c r="E26" s="119"/>
      <c r="F26" s="119"/>
      <c r="G26" s="119"/>
      <c r="J26" s="158">
        <f>J22</f>
        <v>0</v>
      </c>
      <c r="N26" s="117">
        <f>J26-D26</f>
        <v>-8700000</v>
      </c>
    </row>
    <row r="27" spans="1:17" ht="6" customHeight="1" x14ac:dyDescent="0.3">
      <c r="C27" s="15"/>
      <c r="D27" s="119"/>
      <c r="E27" s="119"/>
      <c r="F27" s="119"/>
      <c r="G27" s="119"/>
      <c r="J27" s="113"/>
      <c r="N27" s="119"/>
    </row>
    <row r="28" spans="1:17" ht="17.25" customHeight="1" x14ac:dyDescent="0.3">
      <c r="B28" s="3" t="s">
        <v>19</v>
      </c>
      <c r="C28" s="63"/>
      <c r="D28" s="119">
        <f>D26*0.22</f>
        <v>1914000</v>
      </c>
      <c r="E28" s="119"/>
      <c r="F28" s="119"/>
      <c r="G28" s="119"/>
      <c r="J28" s="37">
        <f>J26*0.22</f>
        <v>0</v>
      </c>
      <c r="N28" s="37">
        <f>N26*0.22</f>
        <v>-1914000</v>
      </c>
    </row>
    <row r="29" spans="1:17" ht="6" customHeight="1" x14ac:dyDescent="0.3">
      <c r="B29" s="3"/>
      <c r="C29" s="63"/>
      <c r="D29" s="119"/>
      <c r="E29" s="119"/>
      <c r="F29" s="119"/>
      <c r="G29" s="119"/>
      <c r="J29" s="30"/>
      <c r="N29" s="119"/>
    </row>
    <row r="30" spans="1:17" ht="17.25" customHeight="1" x14ac:dyDescent="0.3">
      <c r="B30" s="3" t="s">
        <v>20</v>
      </c>
      <c r="C30" s="63"/>
      <c r="D30" s="119">
        <f>D26+D28</f>
        <v>10614000</v>
      </c>
      <c r="E30" s="119"/>
      <c r="F30" s="119"/>
      <c r="G30" s="119"/>
      <c r="J30" s="37">
        <f>J26+J28</f>
        <v>0</v>
      </c>
      <c r="N30" s="118">
        <f>N26+N28</f>
        <v>-10614000</v>
      </c>
    </row>
    <row r="31" spans="1:17" ht="6" customHeight="1" x14ac:dyDescent="0.3"/>
    <row r="32" spans="1:17" ht="15" customHeight="1" x14ac:dyDescent="0.3"/>
    <row r="33" spans="2:14" ht="17.25" customHeight="1" x14ac:dyDescent="0.3">
      <c r="B33" s="175"/>
      <c r="C33" s="175"/>
      <c r="D33" s="175"/>
      <c r="E33" s="175"/>
      <c r="F33" s="175"/>
      <c r="G33" s="175"/>
      <c r="H33" s="175"/>
      <c r="I33" s="175"/>
      <c r="J33" s="175"/>
      <c r="K33" s="175"/>
      <c r="L33" s="175"/>
      <c r="M33" s="175"/>
      <c r="N33" s="175"/>
    </row>
    <row r="34" spans="2:14" ht="15" customHeight="1" x14ac:dyDescent="0.3"/>
    <row r="35" spans="2:14" ht="15" customHeight="1" x14ac:dyDescent="0.3"/>
    <row r="36" spans="2:14" ht="15" customHeight="1" x14ac:dyDescent="0.3"/>
    <row r="37" spans="2:14" ht="15" customHeight="1" x14ac:dyDescent="0.3"/>
    <row r="39" spans="2:14" ht="15" customHeight="1" x14ac:dyDescent="0.3"/>
  </sheetData>
  <sheetProtection algorithmName="SHA-512" hashValue="XQna+62FAKk5GIidtpJc1/DXa8mKZwF8u7KIsYbDn5GzVmdioOlrNbs9u6OTvbwxyzLuiKmJBCUNYBiFwf8OIA==" saltValue="CFOWabMHqEQz9hoLodCeBw==" spinCount="100000" sheet="1" objects="1" scenarios="1"/>
  <mergeCells count="3">
    <mergeCell ref="A1:N1"/>
    <mergeCell ref="A2:N2"/>
    <mergeCell ref="B33:N3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r 3 n D V K O / W R 2 l A A A A 9 g A A A B I A H A B D b 2 5 m a W c v U G F j a 2 F n Z S 5 4 b W w g o h g A K K A U A A A A A A A A A A A A A A A A A A A A A A A A A A A A h Y 8 x D o I w G I W v Q r r T l q K J I T 9 l c D K R x I T E u D a l Q i M U Q 4 v l b g 4 e y S u I U d T N 8 X 3 v G 9 6 7 X 2 + Q j W 0 T X F R v d W d S F G G K A m V k V 2 p T p W h w x 3 C F M g 4 7 I U + i U s E k G 5 u M t k x R 7 d w 5 I c R 7 j 3 2 M u 7 4 i j N K I H P J t I W v V C v S R 9 X 8 5 1 M Y 6 Y a R C H P a v M Z z h i C 5 x v G C Y A p k h 5 N p 8 B T b t f b Y / E N Z D 4 4 Z e c d u E x Q b I H I G 8 P / A H U E s D B B Q A A g A I A K 9 5 w 1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v e c N U K I p H u A 4 A A A A R A A A A E w A c A E Z v c m 1 1 b G F z L 1 N l Y 3 R p b 2 4 x L m 0 g o h g A K K A U A A A A A A A A A A A A A A A A A A A A A A A A A A A A K 0 5 N L s n M z 1 M I h t C G 1 g B Q S w E C L Q A U A A I A C A C v e c N U o 7 9 Z H a U A A A D 2 A A A A E g A A A A A A A A A A A A A A A A A A A A A A Q 2 9 u Z m l n L 1 B h Y 2 t h Z 2 U u e G 1 s U E s B A i 0 A F A A C A A g A r 3 n D V A / K 6 a u k A A A A 6 Q A A A B M A A A A A A A A A A A A A A A A A 8 Q A A A F t D b 2 5 0 Z W 5 0 X 1 R 5 c G V z X S 5 4 b W x Q S w E C L Q A U A A I A C A C v e c N U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O k V m r y F e 2 E m 1 S y I k w / w K m Q A A A A A C A A A A A A A Q Z g A A A A E A A C A A A A D z J a d R A a x 8 n v k Z i 4 e u t k d h X V J p D w M G 1 T N k S o X R B 6 / 1 Q A A A A A A O g A A A A A I A A C A A A A B 6 q + T Z a d D Z R K W 9 6 U + Q J Y A V b h 8 V X R T 5 7 c P s Z I 5 v R K 3 u S V A A A A D f e 0 w 7 i 9 y 7 l 9 t 9 c u X 0 T U w I R v u O Y K t g 2 L Q u Y K A G a E 5 P C N j 0 r M H b I 8 u g y R x y v v 9 h y Z C R m 5 M b N l 3 3 o 3 P p Z f y i b + 1 5 1 B N j t U Y G n B 6 K b F 3 g D 6 m B T E A A A A A + M V R h K Y l G G K R B A V q j B Z D J C x S I 6 w S g t 7 D 9 r V c Y W 6 w G x t Q U N B S h n D q s x Z h h e a Z W j k R b B L h G 9 k F 9 t h d x b t q M b + F 4 < / D a t a M a s h u p > 
</file>

<file path=customXml/itemProps1.xml><?xml version="1.0" encoding="utf-8"?>
<ds:datastoreItem xmlns:ds="http://schemas.openxmlformats.org/officeDocument/2006/customXml" ds:itemID="{16BFD140-1832-4D0D-8584-B8870D32EFB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Skupni podatki o projektu</vt:lpstr>
      <vt:lpstr>Prostori in površine</vt:lpstr>
      <vt:lpstr>Vrednost investicije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Barbara Brate</cp:lastModifiedBy>
  <cp:lastPrinted>2024-09-25T11:15:24Z</cp:lastPrinted>
  <dcterms:created xsi:type="dcterms:W3CDTF">2022-01-24T13:10:00Z</dcterms:created>
  <dcterms:modified xsi:type="dcterms:W3CDTF">2024-10-09T04:16:24Z</dcterms:modified>
</cp:coreProperties>
</file>