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12"/>
  <workbookPr filterPrivacy="1"/>
  <xr:revisionPtr revIDLastSave="0" documentId="11_E6A61E720548DCE99BA4534A8C0547F8DB70E7E5" xr6:coauthVersionLast="47" xr6:coauthVersionMax="47" xr10:uidLastSave="{00000000-0000-0000-0000-000000000000}"/>
  <bookViews>
    <workbookView xWindow="0" yWindow="0" windowWidth="30720" windowHeight="13512" xr2:uid="{00000000-000D-0000-FFFF-FFFF00000000}"/>
  </bookViews>
  <sheets>
    <sheet name="OCENA INVESTICIJE" sheetId="15" r:id="rId1"/>
    <sheet name="POVRŠINE PO SKLOPIH" sheetId="2" r:id="rId2"/>
    <sheet name="A.K" sheetId="11" r:id="rId3"/>
    <sheet name="B.K" sheetId="13" r:id="rId4"/>
    <sheet name="C.K" sheetId="12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" i="11" l="1"/>
  <c r="E17" i="15" l="1"/>
  <c r="E18" i="15" s="1"/>
  <c r="E35" i="15" s="1"/>
  <c r="E14" i="15" l="1"/>
  <c r="E13" i="15"/>
  <c r="E21" i="15"/>
  <c r="E22" i="15"/>
  <c r="E20" i="15"/>
  <c r="E10" i="15"/>
  <c r="E15" i="15" l="1"/>
  <c r="E34" i="15" s="1"/>
  <c r="E23" i="15" l="1"/>
  <c r="E36" i="15" s="1"/>
  <c r="E11" i="15"/>
  <c r="E25" i="15" l="1"/>
  <c r="E33" i="15"/>
  <c r="F26" i="11"/>
  <c r="F65" i="11"/>
  <c r="D65" i="11"/>
  <c r="F38" i="13" l="1"/>
  <c r="D70" i="11" l="1"/>
  <c r="F23" i="13" l="1"/>
  <c r="D23" i="13"/>
  <c r="F21" i="13"/>
  <c r="D21" i="13"/>
  <c r="F19" i="13"/>
  <c r="D19" i="13"/>
  <c r="F17" i="13"/>
  <c r="D17" i="13"/>
  <c r="F12" i="13"/>
  <c r="D12" i="13"/>
  <c r="F93" i="11"/>
  <c r="D93" i="11"/>
  <c r="F90" i="11"/>
  <c r="D90" i="11"/>
  <c r="F21" i="11"/>
  <c r="D21" i="11"/>
  <c r="B11" i="2" s="1"/>
  <c r="F11" i="11"/>
  <c r="D10" i="2" s="1"/>
  <c r="D11" i="11"/>
  <c r="B10" i="2" s="1"/>
  <c r="D69" i="11" l="1"/>
  <c r="B13" i="2" s="1"/>
  <c r="F69" i="11"/>
  <c r="D13" i="2" s="1"/>
  <c r="D11" i="2"/>
  <c r="D11" i="13"/>
  <c r="B16" i="2" s="1"/>
  <c r="F11" i="13"/>
  <c r="D16" i="2" s="1"/>
  <c r="F55" i="13"/>
  <c r="D55" i="13"/>
  <c r="D49" i="13"/>
  <c r="D47" i="13"/>
  <c r="D42" i="13"/>
  <c r="F42" i="13" l="1"/>
  <c r="F11" i="12" l="1"/>
  <c r="D21" i="2" s="1"/>
  <c r="D20" i="2" s="1"/>
  <c r="F9" i="12" l="1"/>
  <c r="F58" i="13"/>
  <c r="D58" i="13"/>
  <c r="F49" i="13"/>
  <c r="F47" i="13"/>
  <c r="F40" i="13"/>
  <c r="D40" i="13"/>
  <c r="D38" i="13"/>
  <c r="F34" i="13"/>
  <c r="D34" i="13"/>
  <c r="F32" i="13"/>
  <c r="D32" i="13"/>
  <c r="F55" i="11"/>
  <c r="F52" i="11"/>
  <c r="F49" i="11"/>
  <c r="F43" i="11"/>
  <c r="F40" i="11"/>
  <c r="F38" i="11"/>
  <c r="F36" i="11"/>
  <c r="F61" i="11"/>
  <c r="D61" i="11"/>
  <c r="D55" i="11"/>
  <c r="D52" i="11"/>
  <c r="D49" i="11"/>
  <c r="D43" i="11"/>
  <c r="D40" i="11"/>
  <c r="D38" i="11"/>
  <c r="D36" i="11"/>
  <c r="D26" i="11"/>
  <c r="F25" i="11" l="1"/>
  <c r="D25" i="11"/>
  <c r="F37" i="13"/>
  <c r="F31" i="13"/>
  <c r="D17" i="2" s="1"/>
  <c r="D12" i="2"/>
  <c r="D37" i="13"/>
  <c r="B18" i="2" s="1"/>
  <c r="D31" i="13"/>
  <c r="B17" i="2" s="1"/>
  <c r="F9" i="13" l="1"/>
  <c r="D18" i="2"/>
  <c r="D15" i="2" s="1"/>
  <c r="B12" i="2"/>
  <c r="B9" i="2" s="1"/>
  <c r="D9" i="11"/>
  <c r="D9" i="2"/>
  <c r="F9" i="11"/>
  <c r="B15" i="2"/>
  <c r="D9" i="13"/>
  <c r="D11" i="12" l="1"/>
  <c r="B21" i="2" s="1"/>
  <c r="B20" i="2" s="1"/>
  <c r="B23" i="2" s="1"/>
  <c r="D12" i="12"/>
  <c r="D23" i="2"/>
  <c r="D9" i="12" l="1"/>
</calcChain>
</file>

<file path=xl/sharedStrings.xml><?xml version="1.0" encoding="utf-8"?>
<sst xmlns="http://schemas.openxmlformats.org/spreadsheetml/2006/main" count="465" uniqueCount="343">
  <si>
    <t>UNIVERZA V MARIBORU</t>
  </si>
  <si>
    <t>FAKULTETA ZA KEMIJO IN KEMIJSKO TEHNOLOGIJO, Smetanova ulica 17, 2000 Maribor</t>
  </si>
  <si>
    <t>OCENA INVESTICIJE</t>
  </si>
  <si>
    <t xml:space="preserve">Navodilo: </t>
  </si>
  <si>
    <t>Prosimo, da natečajniki izpolnijo rumeno označena polja (podatki o površinah naj se povzamejo iz načrtov!)</t>
  </si>
  <si>
    <t>A</t>
  </si>
  <si>
    <t>Ocenjena vrednost investicije - postavke</t>
  </si>
  <si>
    <t>Količina (npr. m2)</t>
  </si>
  <si>
    <t>Cena na enoto (€/m2)</t>
  </si>
  <si>
    <t>Skupaj cena (€)</t>
  </si>
  <si>
    <t>splošni komentarji (pred tiskom izbrisati)</t>
  </si>
  <si>
    <t>I.</t>
  </si>
  <si>
    <t>Prenova obstoječega objekta</t>
  </si>
  <si>
    <t xml:space="preserve">SKUPAJ </t>
  </si>
  <si>
    <t>II.</t>
  </si>
  <si>
    <t>Novogradnja GOI - nadzemni del objekta</t>
  </si>
  <si>
    <t>III.</t>
  </si>
  <si>
    <t>Novogradnja GOI - podzemni del objekta</t>
  </si>
  <si>
    <t>IV.</t>
  </si>
  <si>
    <t>Notranja oprema za prenovljeno in novo stavbo (standardna, brez tehnološke, laboratorijske in specialne opreme)</t>
  </si>
  <si>
    <t>V.</t>
  </si>
  <si>
    <t>Zunanja ureditev - zelene in utrjene površine</t>
  </si>
  <si>
    <t>VI.</t>
  </si>
  <si>
    <t>Zunanja ureditev - prometne površine do javne ceste</t>
  </si>
  <si>
    <t>VII.</t>
  </si>
  <si>
    <t>Komunalni priključki UM FKKT</t>
  </si>
  <si>
    <t>SKUPAJ</t>
  </si>
  <si>
    <t>I.-VIII.</t>
  </si>
  <si>
    <t>VSE SKUPAJ ocenjena vrednost investicije brez tehnološke opreme</t>
  </si>
  <si>
    <t>B</t>
  </si>
  <si>
    <t>Kazalnik stroška izgradnje glede na BTP površine v €/m2</t>
  </si>
  <si>
    <t>BTP celotnega objekta za izračun kazalnikov (m2)</t>
  </si>
  <si>
    <t>vpisati doseženo bruto tlorisno površino objekta, ki se upošteva za izračun kazalnikov</t>
  </si>
  <si>
    <t>Vrsta del</t>
  </si>
  <si>
    <t>Kazalnik cena/m2 BTP</t>
  </si>
  <si>
    <t>BTP površina je povzeta iz celic C16, C17 in C19 na listu "URBANISTIČNI KAZALNIKI"</t>
  </si>
  <si>
    <t>II.-III.</t>
  </si>
  <si>
    <t>V.-VII.</t>
  </si>
  <si>
    <t xml:space="preserve">Opomba: </t>
  </si>
  <si>
    <t>Vse cene so brez DDV!</t>
  </si>
  <si>
    <t>Natečajniki izpolnjujejo rumeno označena polja.</t>
  </si>
  <si>
    <t>Vnašajo se podatki skladno s SIST ISO 9836 (v m²).</t>
  </si>
  <si>
    <t xml:space="preserve">Za izkazovanje uspešnosti umeščanja programa so ključne uporabne površine. </t>
  </si>
  <si>
    <t>SKLOP FAKULTETA ZA KEMIJO IN KEMIJSKO TEHNOLOGIJO (FKKT)</t>
  </si>
  <si>
    <t xml:space="preserve">PROSTORSKE KAPACITETE </t>
  </si>
  <si>
    <t>PROGRAMSKO - FUNKCIONALNI SKLOPI</t>
  </si>
  <si>
    <t>NATEČAJNA NALOGA</t>
  </si>
  <si>
    <t>NATEČAJNA REŠITEV</t>
  </si>
  <si>
    <t>NAZIV sklopa prostorov</t>
  </si>
  <si>
    <t>PROSTORI A - SKUPAJ</t>
  </si>
  <si>
    <t>predavalnice</t>
  </si>
  <si>
    <t>računalniške učilnice</t>
  </si>
  <si>
    <t>laboratoriji</t>
  </si>
  <si>
    <t>kabineti pedagoški delavci</t>
  </si>
  <si>
    <t>PROSTORI B - skupaj</t>
  </si>
  <si>
    <t>uprava</t>
  </si>
  <si>
    <t>skupni prostori</t>
  </si>
  <si>
    <t>tehnični prostori in servis</t>
  </si>
  <si>
    <t>PROSTORI C - skupaj</t>
  </si>
  <si>
    <t>Komunikacije</t>
  </si>
  <si>
    <t>V CELOTI (FKKT)   NTP</t>
  </si>
  <si>
    <t>SKLOP FKKT</t>
  </si>
  <si>
    <t xml:space="preserve"> (v m2)</t>
  </si>
  <si>
    <t>umeščanje v etažo</t>
  </si>
  <si>
    <t>umeščanje v objekt</t>
  </si>
  <si>
    <t>sklop</t>
  </si>
  <si>
    <t xml:space="preserve">ID </t>
  </si>
  <si>
    <t xml:space="preserve">NAZIV ENOTE </t>
  </si>
  <si>
    <t>A.K</t>
  </si>
  <si>
    <t>FAKULTETE ZA KEMIJO IN KEMIJSKO TEHNOLOGIJO - PEDAGOŠKI PROSTORI</t>
  </si>
  <si>
    <t>z = zahteva, p = priporočilo</t>
  </si>
  <si>
    <t>umestitev v etažo</t>
  </si>
  <si>
    <t>novogradnja in ali prenova</t>
  </si>
  <si>
    <t>če ni navedbe glede umeščanja v etažo, natečajnik o umestitvi presodi sam</t>
  </si>
  <si>
    <t>A.K.PR</t>
  </si>
  <si>
    <t>PREDAVALNICE</t>
  </si>
  <si>
    <t>A.K.PR.1</t>
  </si>
  <si>
    <t>predavalnica 50 sedežev</t>
  </si>
  <si>
    <t>pomična stena za povezavo z A.K.PR.2</t>
  </si>
  <si>
    <t>A.K.PR.2</t>
  </si>
  <si>
    <t>pomična stena za povezavo z A.K.PR.1</t>
  </si>
  <si>
    <t>A.K.PR.3</t>
  </si>
  <si>
    <t>predavalnica min. 120 sedežev - amfiteatralna</t>
  </si>
  <si>
    <t>A.K.PR.4</t>
  </si>
  <si>
    <t>predavalnica 80 sedežev</t>
  </si>
  <si>
    <t>A.K.PR.5</t>
  </si>
  <si>
    <t>A.K.PR.6</t>
  </si>
  <si>
    <t>predavalnica 35 sedežev</t>
  </si>
  <si>
    <t>A.K.PR.7</t>
  </si>
  <si>
    <t>A.K.PR.8</t>
  </si>
  <si>
    <t>predavalnica 16 sedežev</t>
  </si>
  <si>
    <t>A.K.RU</t>
  </si>
  <si>
    <t>RAČUNALNIŠKE UČILNICE</t>
  </si>
  <si>
    <t>A.K.RU.1</t>
  </si>
  <si>
    <t>računalniška učilnica 35 sedežev</t>
  </si>
  <si>
    <t>A.K.RU.2</t>
  </si>
  <si>
    <t>računalniška učilnica 20 sedežev</t>
  </si>
  <si>
    <t>A.K.L</t>
  </si>
  <si>
    <t>LABORATORIJI</t>
  </si>
  <si>
    <t>laboratorije snovati v skladu z določili datoteke  D_tabele_specifikacije prostorov_FKKT</t>
  </si>
  <si>
    <t>A.K.L.1</t>
  </si>
  <si>
    <t>LAB. SEP.</t>
  </si>
  <si>
    <t>…</t>
  </si>
  <si>
    <t>A.K.L.1a</t>
  </si>
  <si>
    <t>Tehnološki laboratorij</t>
  </si>
  <si>
    <t>A.K.L.1b</t>
  </si>
  <si>
    <t>zračni prostor z galerijo (nad Tehnološkim laboratorijem)</t>
  </si>
  <si>
    <t>obvezno nad A.K.L.1a</t>
  </si>
  <si>
    <t>A.K.L.1c</t>
  </si>
  <si>
    <t>Pedagoški laboratorij Lab. Sep.</t>
  </si>
  <si>
    <t>A.K.L.1d</t>
  </si>
  <si>
    <t>Laboratorij za fazna ravnotežja</t>
  </si>
  <si>
    <t>A.K.L.1e</t>
  </si>
  <si>
    <t>Laboratorij za porozne materiale</t>
  </si>
  <si>
    <t>A.K.L.1f</t>
  </si>
  <si>
    <t>Laboratorij za podporno analitiko</t>
  </si>
  <si>
    <t>A.K.L.1g</t>
  </si>
  <si>
    <t>Laboratorij za biokatalizo</t>
  </si>
  <si>
    <t>A.K.L.1h</t>
  </si>
  <si>
    <t>Laboratorij za klasične ekstrakcije in reakcije</t>
  </si>
  <si>
    <t>A.K.L.1i</t>
  </si>
  <si>
    <t>GMP veliki laboratorij</t>
  </si>
  <si>
    <t>A.K.L.2</t>
  </si>
  <si>
    <t>LAB. TERMO</t>
  </si>
  <si>
    <t>pedagoško raziskovalni laboratorij za termoenergetiko</t>
  </si>
  <si>
    <t>A.K.L.3</t>
  </si>
  <si>
    <t>LAB. VODE</t>
  </si>
  <si>
    <t>pedagoško raziskovalni laboratorij in raziskovalni laboratorij</t>
  </si>
  <si>
    <t>A.K.L.4</t>
  </si>
  <si>
    <t>LAB. FIZ. KEM.</t>
  </si>
  <si>
    <t>A.K.L.4a</t>
  </si>
  <si>
    <t>pedagoški laboratorij za fizikalno kemijo in biokemijo</t>
  </si>
  <si>
    <t>A.K.L.4b</t>
  </si>
  <si>
    <t>laboratorij za korozijo</t>
  </si>
  <si>
    <t>A.K.L.5</t>
  </si>
  <si>
    <t>LAB. ORG. KEM.</t>
  </si>
  <si>
    <t>A.K.L.5a</t>
  </si>
  <si>
    <t>Pripravljalni laboratorij za organsko/anorgansko kemijo</t>
  </si>
  <si>
    <t>A.K.L.5b</t>
  </si>
  <si>
    <t>Pedagoški laboratorij za anorgansko/organsko kemijo</t>
  </si>
  <si>
    <t>A.K.L.5c</t>
  </si>
  <si>
    <t xml:space="preserve">Sintezni laboratorij </t>
  </si>
  <si>
    <t>A.K.L.5d</t>
  </si>
  <si>
    <t>Makromolekularni laboratorij</t>
  </si>
  <si>
    <t>A.K.L.5e</t>
  </si>
  <si>
    <t>Organski instrumentalni laboratorij</t>
  </si>
  <si>
    <t>A.K.L.6</t>
  </si>
  <si>
    <t>LAB. ANORG. KEM.</t>
  </si>
  <si>
    <t>A.K.L.6a</t>
  </si>
  <si>
    <t>Laboratorij za strukturno kemijo/RENTGEN</t>
  </si>
  <si>
    <t>A.K.L.6b</t>
  </si>
  <si>
    <t>Raziskovalni laboratorij za splošno in anorgansko kemijo ter nanokemijo in tehnologijo keramike</t>
  </si>
  <si>
    <t>A.K.L.7</t>
  </si>
  <si>
    <t>LAB. PROC. SIS. TEH.</t>
  </si>
  <si>
    <t>A.K.L.7a</t>
  </si>
  <si>
    <t xml:space="preserve">Laboratorij za mikroprocese, regulacijo, varnost, reakcijsko inženirstvo in gradiva </t>
  </si>
  <si>
    <t>A.K.L.7b</t>
  </si>
  <si>
    <t>Laboratorij za bioreakcijsko tehniko</t>
  </si>
  <si>
    <t>A.K.L.8</t>
  </si>
  <si>
    <t>LAB. ANAL. KEMIJA</t>
  </si>
  <si>
    <t>z-P</t>
  </si>
  <si>
    <t>A.K.L.8a</t>
  </si>
  <si>
    <t>instrumentalna analiza (pripravljalni laboratorij, 3D profilometrija, AFM) in elektroanaliza</t>
  </si>
  <si>
    <t>A.K.L.8b</t>
  </si>
  <si>
    <t>ICP</t>
  </si>
  <si>
    <t>A.K.L.8c</t>
  </si>
  <si>
    <t>pedagoški laboratorij za analizno kemijo</t>
  </si>
  <si>
    <t>A.K.L.8d</t>
  </si>
  <si>
    <t>površinska analiza</t>
  </si>
  <si>
    <t>A.K.L.8f/e</t>
  </si>
  <si>
    <t>Hladilni sistem za ICP in površinsko analizo</t>
  </si>
  <si>
    <t>A.K.L.9</t>
  </si>
  <si>
    <t>NMR</t>
  </si>
  <si>
    <t>z-K</t>
  </si>
  <si>
    <t>A.K.L.9a</t>
  </si>
  <si>
    <t>pripravljalni prostor</t>
  </si>
  <si>
    <t>obvezno nad A.K.L.9b</t>
  </si>
  <si>
    <t>A.K.L.9b</t>
  </si>
  <si>
    <t>kontrolna soba</t>
  </si>
  <si>
    <t>obvezno pod A.K.L.9a</t>
  </si>
  <si>
    <t>A.K.L.9c</t>
  </si>
  <si>
    <t>NRM platforma</t>
  </si>
  <si>
    <t>A.K.L.10</t>
  </si>
  <si>
    <t>LABORATORIJI V STARI STAVBI</t>
  </si>
  <si>
    <t>A.K.L.10a</t>
  </si>
  <si>
    <t>Laboratorij za biokemijo</t>
  </si>
  <si>
    <t>A.K.L.10b</t>
  </si>
  <si>
    <t>Laboratorij nove vsebine</t>
  </si>
  <si>
    <t>A.K.KP</t>
  </si>
  <si>
    <t>KABINETI PEDAGOŠKI DELAVCI</t>
  </si>
  <si>
    <t>A.K.KP.1</t>
  </si>
  <si>
    <t>KABINET 2 DELOVNI MESTI</t>
  </si>
  <si>
    <t>A.K.KP.1.1</t>
  </si>
  <si>
    <t>kabinet 2 DM</t>
  </si>
  <si>
    <t>A.K.KP.1.2</t>
  </si>
  <si>
    <t>A.K.KP.1.3</t>
  </si>
  <si>
    <t>A.K.KP.1.4</t>
  </si>
  <si>
    <t>A.K.KP.1.5</t>
  </si>
  <si>
    <t>A.K.KP.1.6</t>
  </si>
  <si>
    <t>A.K.KP.1.7</t>
  </si>
  <si>
    <t>A.K.KP.1.8</t>
  </si>
  <si>
    <t>A.K.KP.1.9</t>
  </si>
  <si>
    <t>A.K.KP.1.10</t>
  </si>
  <si>
    <t>A.K.KP.1.11</t>
  </si>
  <si>
    <t>A.K.KP.1.12</t>
  </si>
  <si>
    <t>A.K.KP.1.13</t>
  </si>
  <si>
    <t>A.K.KP.1.14</t>
  </si>
  <si>
    <t>A.K.KP.1.15</t>
  </si>
  <si>
    <t>A.K.KP.1.16</t>
  </si>
  <si>
    <t>A.K.KP.1.17</t>
  </si>
  <si>
    <t>A.K.KP.1.18</t>
  </si>
  <si>
    <t>A.K.KP.1.19</t>
  </si>
  <si>
    <t>A.K.KP.2</t>
  </si>
  <si>
    <t>KABINET 4 DELOVNA MESTA</t>
  </si>
  <si>
    <t>A.K.KP.2.1</t>
  </si>
  <si>
    <t>kabinet 4 DM</t>
  </si>
  <si>
    <t>A.K.KP.2.2</t>
  </si>
  <si>
    <t>A.K.KP.3</t>
  </si>
  <si>
    <t>KABINET 1 DELOVNO MESTO</t>
  </si>
  <si>
    <t>A.K.KP.3.1</t>
  </si>
  <si>
    <t>kabinet 1 DM</t>
  </si>
  <si>
    <t>A.K.KP.3.2</t>
  </si>
  <si>
    <t>A.K.KP.3.3</t>
  </si>
  <si>
    <t>A.K.KP.3.4</t>
  </si>
  <si>
    <t>A.K.KP.3.5</t>
  </si>
  <si>
    <t>A.K.KP.3.6</t>
  </si>
  <si>
    <t>A.K.KP.3.7</t>
  </si>
  <si>
    <t>A.K.KP.3.8</t>
  </si>
  <si>
    <t>A.K.KP.3.9</t>
  </si>
  <si>
    <t>A.K.KP.3.10</t>
  </si>
  <si>
    <t>A.K.KP.3.11</t>
  </si>
  <si>
    <t>B.K</t>
  </si>
  <si>
    <t>FAKULTETE ZA KEMIJO IN KEMIJSKO TEHNOLOGIJO - OSTALI PROSTORI</t>
  </si>
  <si>
    <t>B.K.U</t>
  </si>
  <si>
    <t>UPRAVA</t>
  </si>
  <si>
    <t>B.K.U.1</t>
  </si>
  <si>
    <t>DEKANAT</t>
  </si>
  <si>
    <t>p-N</t>
  </si>
  <si>
    <t>B.K.U.1.1</t>
  </si>
  <si>
    <t xml:space="preserve">sejna soba </t>
  </si>
  <si>
    <t>B.K.U.1.2</t>
  </si>
  <si>
    <t>dekan</t>
  </si>
  <si>
    <t>B.K.U.1.3</t>
  </si>
  <si>
    <t>tajnica dekana</t>
  </si>
  <si>
    <t>B.K.U.1.4</t>
  </si>
  <si>
    <t>čajna kuhinja</t>
  </si>
  <si>
    <t>B.K.U.2</t>
  </si>
  <si>
    <t>REFERAT</t>
  </si>
  <si>
    <t>p-P</t>
  </si>
  <si>
    <t>referat</t>
  </si>
  <si>
    <t>B.K.U.3</t>
  </si>
  <si>
    <t>ŠTUDENTSKI SVET</t>
  </si>
  <si>
    <t>prostor za študentski svet</t>
  </si>
  <si>
    <t>B.K.U.4</t>
  </si>
  <si>
    <t>PISARNE STROKOVNE SLUŽBE</t>
  </si>
  <si>
    <t>B.K.U.4.1</t>
  </si>
  <si>
    <t>tajnik - pisarna 1 DM</t>
  </si>
  <si>
    <t>B.K.U.5</t>
  </si>
  <si>
    <t>PISARNE STROKOVNI DELAVCI</t>
  </si>
  <si>
    <t>B.K.U.5.1</t>
  </si>
  <si>
    <t>pisarna 2 DM</t>
  </si>
  <si>
    <t>B.K.U.5.2</t>
  </si>
  <si>
    <t>B.K.U.5.3</t>
  </si>
  <si>
    <t>B.K.U.5.4</t>
  </si>
  <si>
    <t>B.K.U.5.5</t>
  </si>
  <si>
    <t>B.K.U.5.6</t>
  </si>
  <si>
    <t>B.K.SP</t>
  </si>
  <si>
    <t>SKUPNI PROSTORI</t>
  </si>
  <si>
    <t>B.K.SP.1</t>
  </si>
  <si>
    <t>GOSTINSKI LOKAL</t>
  </si>
  <si>
    <t>p-T</t>
  </si>
  <si>
    <t>zaželjena je vrhnja etaža s teraso na strehi</t>
  </si>
  <si>
    <t>gostinski lokal/skupni prostor</t>
  </si>
  <si>
    <t>B.K.SP.2</t>
  </si>
  <si>
    <t>ČAJNE KUHINJE</t>
  </si>
  <si>
    <t>ob mali sejni sobi</t>
  </si>
  <si>
    <t>B.K.TS</t>
  </si>
  <si>
    <t>TEHNIČNE SLUŽBE IN SERVIS</t>
  </si>
  <si>
    <t>B.K.TS.1</t>
  </si>
  <si>
    <t>RIC</t>
  </si>
  <si>
    <t>B.S.TS.1</t>
  </si>
  <si>
    <t>računalniško informacijski center (RIC)</t>
  </si>
  <si>
    <t>B.K.TS.2</t>
  </si>
  <si>
    <t>KABINETI</t>
  </si>
  <si>
    <t>B.S.TS.2</t>
  </si>
  <si>
    <t>kabinet vzdrževalci</t>
  </si>
  <si>
    <t>B.K.TS.3</t>
  </si>
  <si>
    <t>POMOŽNI PROSTORI</t>
  </si>
  <si>
    <t>B.K.TS.3.1</t>
  </si>
  <si>
    <t>skladišče kemikalij 1</t>
  </si>
  <si>
    <t>B.K.TS.3.2</t>
  </si>
  <si>
    <t>skladišče kemikalij 2</t>
  </si>
  <si>
    <t>B.K.TS.3.3</t>
  </si>
  <si>
    <t>soba za destilirano vodo in notranjo hladilno vodo</t>
  </si>
  <si>
    <t>B.K.TS.3.4</t>
  </si>
  <si>
    <t>hlajena UPS soba</t>
  </si>
  <si>
    <t>B.K.TS.4</t>
  </si>
  <si>
    <t>ARHIV</t>
  </si>
  <si>
    <t>p-K</t>
  </si>
  <si>
    <t>arhiv FKKT</t>
  </si>
  <si>
    <t>B.K.TS.5</t>
  </si>
  <si>
    <t>SANITARIJE</t>
  </si>
  <si>
    <t>B.K.TS.5.1</t>
  </si>
  <si>
    <t>prostor za čistila</t>
  </si>
  <si>
    <t>B.K.TS.5.2</t>
  </si>
  <si>
    <t>sanitarije v vsaki etaži</t>
  </si>
  <si>
    <t>B.K.TS.5.3</t>
  </si>
  <si>
    <t>po potrebi dodajte vrstice</t>
  </si>
  <si>
    <t>B.K.TS.5.4</t>
  </si>
  <si>
    <t>B.K.TS.5.5</t>
  </si>
  <si>
    <t>B.K.TS.6</t>
  </si>
  <si>
    <t>TEHNIČNI PROSTORI</t>
  </si>
  <si>
    <t>B.K.TS.6.1</t>
  </si>
  <si>
    <t>strojnica</t>
  </si>
  <si>
    <t>površina je podana okvirno, dopustna so odstopanja glede na izbor tehnologije</t>
  </si>
  <si>
    <t>B.K.TS.6.2</t>
  </si>
  <si>
    <t>server z IT pisarno</t>
  </si>
  <si>
    <t>B.K.TS.7</t>
  </si>
  <si>
    <t>SKLADIŠČE NA DVORIŠČU (ni zajeto v površino objekta)</t>
  </si>
  <si>
    <t>dvorišče</t>
  </si>
  <si>
    <t>B.K.TS.7.1</t>
  </si>
  <si>
    <t>Kompresorska postaja</t>
  </si>
  <si>
    <t>B.K.TS.7.2</t>
  </si>
  <si>
    <t>Rezervoar za komprimiran zrak</t>
  </si>
  <si>
    <t>B.K.TS.7.3</t>
  </si>
  <si>
    <t>Hladilni agregat</t>
  </si>
  <si>
    <t>B.K.TS.7.4</t>
  </si>
  <si>
    <t>Baterija CO2</t>
  </si>
  <si>
    <t>B.K.TS.7.5</t>
  </si>
  <si>
    <t>Baterija za Ar</t>
  </si>
  <si>
    <t>B.K.TS.7.6</t>
  </si>
  <si>
    <t>Skladišče za inertne pline</t>
  </si>
  <si>
    <t>B.K.TS.7.7</t>
  </si>
  <si>
    <t>Skladišče za eksplozivne pline</t>
  </si>
  <si>
    <t>C</t>
  </si>
  <si>
    <t>C.K</t>
  </si>
  <si>
    <t>FAKULTETE ZA KEMIJO IN KEMIJSKO TEHNOLOGIJO - KOMUNIKACIJE</t>
  </si>
  <si>
    <t>KOMUNIKACIJE (20 % SKLOPA A+B)</t>
  </si>
  <si>
    <t>C.K.1</t>
  </si>
  <si>
    <t>komunikacijske površine</t>
  </si>
  <si>
    <t>v sklopu hodnikov predvideti garderobe za študente</t>
  </si>
  <si>
    <t>C.K.2</t>
  </si>
  <si>
    <t>OPOMBA: PO POTREBI DODAJTE VRSTICE/VPIŠITE PROSTORE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</si>
</sst>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sz val="11"/>
      <color theme="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sz val="10"/>
      <color theme="1"/>
      <name val="Arial"/>
      <family val="2"/>
      <charset val="238"/>
    </font>
    <font>
      <sz val="9"/>
      <color theme="1"/>
      <name val="Arial Narrow"/>
      <family val="2"/>
    </font>
    <font>
      <i/>
      <sz val="10"/>
      <color theme="1"/>
      <name val="Arial Narrow"/>
      <family val="2"/>
    </font>
    <font>
      <i/>
      <sz val="11"/>
      <color theme="1"/>
      <name val="Arial Narrow"/>
      <family val="2"/>
    </font>
    <font>
      <b/>
      <i/>
      <sz val="10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0" fontId="14" fillId="0" borderId="0"/>
  </cellStyleXfs>
  <cellXfs count="103">
    <xf numFmtId="0" fontId="0" fillId="0" borderId="0" xfId="0"/>
    <xf numFmtId="0" fontId="4" fillId="0" borderId="0" xfId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right" vertical="top" wrapText="1"/>
    </xf>
    <xf numFmtId="0" fontId="8" fillId="4" borderId="0" xfId="1" applyFont="1" applyFill="1" applyAlignment="1">
      <alignment horizontal="left" vertical="top" wrapText="1"/>
    </xf>
    <xf numFmtId="0" fontId="8" fillId="4" borderId="0" xfId="1" applyFont="1" applyFill="1" applyAlignment="1">
      <alignment vertical="top" wrapText="1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vertical="top" wrapText="1"/>
    </xf>
    <xf numFmtId="164" fontId="13" fillId="0" borderId="0" xfId="1" applyNumberFormat="1" applyFont="1" applyAlignment="1">
      <alignment horizontal="right" vertical="top" wrapText="1"/>
    </xf>
    <xf numFmtId="0" fontId="6" fillId="0" borderId="0" xfId="1" applyFont="1" applyAlignment="1">
      <alignment vertical="top" wrapText="1"/>
    </xf>
    <xf numFmtId="0" fontId="2" fillId="0" borderId="0" xfId="1" applyFont="1" applyAlignment="1">
      <alignment vertical="top" wrapText="1"/>
    </xf>
    <xf numFmtId="0" fontId="4" fillId="0" borderId="0" xfId="1" applyFont="1" applyAlignment="1">
      <alignment vertical="top" wrapText="1"/>
    </xf>
    <xf numFmtId="164" fontId="8" fillId="4" borderId="0" xfId="1" applyNumberFormat="1" applyFont="1" applyFill="1" applyAlignment="1">
      <alignment horizontal="right" vertical="top" wrapText="1"/>
    </xf>
    <xf numFmtId="3" fontId="7" fillId="0" borderId="0" xfId="1" applyNumberFormat="1" applyFont="1" applyAlignment="1">
      <alignment horizontal="right" vertical="top" wrapText="1"/>
    </xf>
    <xf numFmtId="0" fontId="8" fillId="8" borderId="0" xfId="1" applyFont="1" applyFill="1" applyAlignment="1">
      <alignment vertical="top" wrapText="1"/>
    </xf>
    <xf numFmtId="0" fontId="8" fillId="8" borderId="0" xfId="1" applyFont="1" applyFill="1" applyAlignment="1">
      <alignment horizontal="left" vertical="top" wrapText="1"/>
    </xf>
    <xf numFmtId="0" fontId="10" fillId="4" borderId="0" xfId="1" applyFont="1" applyFill="1" applyAlignment="1">
      <alignment horizontal="right" vertical="top" wrapText="1"/>
    </xf>
    <xf numFmtId="164" fontId="12" fillId="4" borderId="0" xfId="1" applyNumberFormat="1" applyFont="1" applyFill="1" applyAlignment="1">
      <alignment horizontal="right" vertical="top" wrapText="1"/>
    </xf>
    <xf numFmtId="164" fontId="10" fillId="4" borderId="0" xfId="1" applyNumberFormat="1" applyFont="1" applyFill="1" applyAlignment="1">
      <alignment horizontal="left" vertical="top" wrapText="1"/>
    </xf>
    <xf numFmtId="164" fontId="5" fillId="0" borderId="0" xfId="1" applyNumberFormat="1" applyFont="1" applyAlignment="1">
      <alignment horizontal="right" vertical="top" wrapText="1"/>
    </xf>
    <xf numFmtId="164" fontId="2" fillId="0" borderId="0" xfId="1" applyNumberFormat="1" applyFont="1" applyAlignment="1">
      <alignment horizontal="left" vertical="top" wrapText="1"/>
    </xf>
    <xf numFmtId="164" fontId="11" fillId="0" borderId="0" xfId="1" applyNumberFormat="1" applyFont="1" applyAlignment="1">
      <alignment horizontal="right" vertical="top" wrapText="1"/>
    </xf>
    <xf numFmtId="164" fontId="5" fillId="5" borderId="0" xfId="1" applyNumberFormat="1" applyFont="1" applyFill="1" applyAlignment="1">
      <alignment horizontal="right" vertical="top" wrapText="1"/>
    </xf>
    <xf numFmtId="164" fontId="4" fillId="0" borderId="0" xfId="1" applyNumberFormat="1" applyFont="1" applyAlignment="1">
      <alignment horizontal="left" vertical="top" wrapText="1"/>
    </xf>
    <xf numFmtId="164" fontId="11" fillId="0" borderId="0" xfId="1" applyNumberFormat="1" applyFont="1" applyAlignment="1" applyProtection="1">
      <alignment horizontal="right" vertical="top" wrapText="1"/>
      <protection locked="0"/>
    </xf>
    <xf numFmtId="164" fontId="8" fillId="8" borderId="0" xfId="1" applyNumberFormat="1" applyFont="1" applyFill="1" applyAlignment="1">
      <alignment horizontal="right" vertical="top" wrapText="1"/>
    </xf>
    <xf numFmtId="0" fontId="12" fillId="4" borderId="0" xfId="1" applyFont="1" applyFill="1" applyAlignment="1">
      <alignment horizontal="right" vertical="top" wrapText="1"/>
    </xf>
    <xf numFmtId="0" fontId="7" fillId="0" borderId="0" xfId="1" applyFont="1" applyAlignment="1">
      <alignment horizontal="right" vertical="top" wrapText="1"/>
    </xf>
    <xf numFmtId="0" fontId="7" fillId="0" borderId="0" xfId="1" applyFont="1" applyAlignment="1" applyProtection="1">
      <alignment horizontal="right" vertical="top" wrapText="1"/>
      <protection locked="0"/>
    </xf>
    <xf numFmtId="0" fontId="11" fillId="3" borderId="0" xfId="1" applyFont="1" applyFill="1" applyAlignment="1" applyProtection="1">
      <alignment horizontal="right" vertical="top" wrapText="1"/>
      <protection locked="0"/>
    </xf>
    <xf numFmtId="0" fontId="11" fillId="0" borderId="0" xfId="1" applyFont="1" applyAlignment="1" applyProtection="1">
      <alignment horizontal="right" vertical="top" wrapText="1"/>
      <protection locked="0"/>
    </xf>
    <xf numFmtId="0" fontId="6" fillId="0" borderId="0" xfId="1" applyFont="1" applyAlignment="1">
      <alignment horizontal="left" vertical="top" wrapText="1"/>
    </xf>
    <xf numFmtId="164" fontId="13" fillId="3" borderId="0" xfId="1" applyNumberFormat="1" applyFont="1" applyFill="1" applyAlignment="1" applyProtection="1">
      <alignment horizontal="right" vertical="top" wrapText="1"/>
      <protection locked="0"/>
    </xf>
    <xf numFmtId="0" fontId="7" fillId="6" borderId="0" xfId="1" applyFont="1" applyFill="1" applyAlignment="1">
      <alignment horizontal="left" vertical="top" wrapText="1"/>
    </xf>
    <xf numFmtId="0" fontId="7" fillId="6" borderId="0" xfId="1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7" fillId="6" borderId="0" xfId="0" applyFont="1" applyFill="1" applyAlignment="1">
      <alignment vertical="top" wrapText="1"/>
    </xf>
    <xf numFmtId="0" fontId="4" fillId="0" borderId="0" xfId="0" applyFont="1" applyAlignment="1">
      <alignment horizontal="right" vertical="top" wrapText="1"/>
    </xf>
    <xf numFmtId="164" fontId="11" fillId="6" borderId="0" xfId="1" applyNumberFormat="1" applyFont="1" applyFill="1" applyAlignment="1">
      <alignment horizontal="right" vertical="top" wrapText="1"/>
    </xf>
    <xf numFmtId="164" fontId="7" fillId="0" borderId="0" xfId="1" applyNumberFormat="1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6" fillId="6" borderId="0" xfId="0" applyFont="1" applyFill="1" applyAlignment="1">
      <alignment vertical="top" wrapText="1"/>
    </xf>
    <xf numFmtId="0" fontId="7" fillId="6" borderId="0" xfId="0" applyFont="1" applyFill="1" applyAlignment="1">
      <alignment vertical="top"/>
    </xf>
    <xf numFmtId="0" fontId="6" fillId="0" borderId="0" xfId="0" applyFont="1" applyAlignment="1">
      <alignment vertical="top"/>
    </xf>
    <xf numFmtId="164" fontId="7" fillId="6" borderId="0" xfId="0" applyNumberFormat="1" applyFont="1" applyFill="1" applyAlignment="1">
      <alignment vertical="top" wrapText="1"/>
    </xf>
    <xf numFmtId="0" fontId="15" fillId="0" borderId="0" xfId="0" applyFont="1" applyAlignment="1">
      <alignment vertical="top"/>
    </xf>
    <xf numFmtId="0" fontId="6" fillId="3" borderId="0" xfId="0" applyFont="1" applyFill="1" applyAlignment="1">
      <alignment vertical="top" wrapText="1"/>
    </xf>
    <xf numFmtId="0" fontId="2" fillId="0" borderId="0" xfId="0" applyFont="1" applyAlignment="1">
      <alignment vertical="top"/>
    </xf>
    <xf numFmtId="0" fontId="4" fillId="6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4" fillId="5" borderId="0" xfId="0" applyFont="1" applyFill="1" applyAlignment="1">
      <alignment vertical="top"/>
    </xf>
    <xf numFmtId="0" fontId="5" fillId="6" borderId="0" xfId="0" applyFont="1" applyFill="1" applyAlignment="1">
      <alignment vertical="top"/>
    </xf>
    <xf numFmtId="0" fontId="2" fillId="0" borderId="0" xfId="0" applyFont="1" applyAlignment="1">
      <alignment horizontal="center" vertical="top"/>
    </xf>
    <xf numFmtId="0" fontId="6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165" fontId="7" fillId="6" borderId="0" xfId="0" applyNumberFormat="1" applyFont="1" applyFill="1" applyAlignment="1">
      <alignment vertical="top" wrapText="1"/>
    </xf>
    <xf numFmtId="165" fontId="6" fillId="0" borderId="0" xfId="0" applyNumberFormat="1" applyFont="1" applyAlignment="1">
      <alignment vertical="top" wrapText="1"/>
    </xf>
    <xf numFmtId="165" fontId="8" fillId="8" borderId="0" xfId="1" applyNumberFormat="1" applyFont="1" applyFill="1" applyAlignment="1">
      <alignment horizontal="right" vertical="top" wrapText="1"/>
    </xf>
    <xf numFmtId="164" fontId="6" fillId="0" borderId="0" xfId="0" applyNumberFormat="1" applyFont="1" applyAlignment="1">
      <alignment vertical="top" wrapText="1"/>
    </xf>
    <xf numFmtId="3" fontId="8" fillId="7" borderId="0" xfId="1" applyNumberFormat="1" applyFont="1" applyFill="1" applyAlignment="1">
      <alignment horizontal="center" vertical="top"/>
    </xf>
    <xf numFmtId="3" fontId="8" fillId="4" borderId="0" xfId="1" applyNumberFormat="1" applyFont="1" applyFill="1" applyAlignment="1">
      <alignment horizontal="left" vertical="top"/>
    </xf>
    <xf numFmtId="0" fontId="2" fillId="4" borderId="0" xfId="1" applyFont="1" applyFill="1" applyAlignment="1">
      <alignment horizontal="center" vertical="top"/>
    </xf>
    <xf numFmtId="3" fontId="2" fillId="0" borderId="0" xfId="1" applyNumberFormat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5" borderId="0" xfId="1" applyFont="1" applyFill="1" applyAlignment="1">
      <alignment vertical="top"/>
    </xf>
    <xf numFmtId="3" fontId="4" fillId="5" borderId="0" xfId="1" applyNumberFormat="1" applyFont="1" applyFill="1" applyAlignment="1">
      <alignment horizontal="center" vertical="top"/>
    </xf>
    <xf numFmtId="0" fontId="4" fillId="5" borderId="0" xfId="1" applyFont="1" applyFill="1" applyAlignment="1">
      <alignment horizontal="center" vertical="top"/>
    </xf>
    <xf numFmtId="0" fontId="4" fillId="5" borderId="0" xfId="1" applyFont="1" applyFill="1" applyAlignment="1">
      <alignment horizontal="left" vertical="top" wrapText="1"/>
    </xf>
    <xf numFmtId="3" fontId="5" fillId="6" borderId="0" xfId="1" applyNumberFormat="1" applyFont="1" applyFill="1" applyAlignment="1">
      <alignment horizontal="center" vertical="top" wrapText="1"/>
    </xf>
    <xf numFmtId="3" fontId="9" fillId="0" borderId="0" xfId="1" applyNumberFormat="1" applyFont="1" applyAlignment="1">
      <alignment horizontal="center" vertical="top" wrapText="1"/>
    </xf>
    <xf numFmtId="0" fontId="2" fillId="0" borderId="0" xfId="1" applyFont="1" applyAlignment="1">
      <alignment horizontal="left" vertical="top" wrapText="1"/>
    </xf>
    <xf numFmtId="3" fontId="9" fillId="0" borderId="0" xfId="1" applyNumberFormat="1" applyFont="1" applyAlignment="1">
      <alignment horizontal="center" vertical="top"/>
    </xf>
    <xf numFmtId="0" fontId="4" fillId="6" borderId="0" xfId="1" applyFont="1" applyFill="1" applyAlignment="1">
      <alignment vertical="top"/>
    </xf>
    <xf numFmtId="3" fontId="5" fillId="6" borderId="0" xfId="1" applyNumberFormat="1" applyFont="1" applyFill="1" applyAlignment="1">
      <alignment horizontal="center" vertical="top"/>
    </xf>
    <xf numFmtId="0" fontId="8" fillId="7" borderId="0" xfId="1" applyFont="1" applyFill="1" applyAlignment="1">
      <alignment vertical="top"/>
    </xf>
    <xf numFmtId="165" fontId="13" fillId="3" borderId="0" xfId="1" applyNumberFormat="1" applyFont="1" applyFill="1" applyAlignment="1" applyProtection="1">
      <alignment horizontal="right" vertical="top" wrapText="1"/>
      <protection locked="0"/>
    </xf>
    <xf numFmtId="165" fontId="13" fillId="0" borderId="0" xfId="1" applyNumberFormat="1" applyFont="1" applyAlignment="1">
      <alignment horizontal="right" vertical="top" wrapText="1"/>
    </xf>
    <xf numFmtId="164" fontId="11" fillId="6" borderId="0" xfId="1" applyNumberFormat="1" applyFont="1" applyFill="1" applyAlignment="1">
      <alignment horizontal="left" vertical="top" wrapText="1"/>
    </xf>
    <xf numFmtId="0" fontId="6" fillId="3" borderId="0" xfId="0" applyFont="1" applyFill="1" applyAlignment="1">
      <alignment horizontal="right" vertical="top" wrapText="1"/>
    </xf>
    <xf numFmtId="0" fontId="13" fillId="3" borderId="0" xfId="1" applyFont="1" applyFill="1" applyAlignment="1" applyProtection="1">
      <alignment horizontal="right" vertical="top" wrapText="1"/>
      <protection locked="0"/>
    </xf>
    <xf numFmtId="0" fontId="13" fillId="0" borderId="0" xfId="1" applyFont="1" applyAlignment="1" applyProtection="1">
      <alignment horizontal="right" vertical="top" wrapText="1"/>
      <protection locked="0"/>
    </xf>
    <xf numFmtId="0" fontId="17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18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5" fillId="6" borderId="0" xfId="0" applyFont="1" applyFill="1" applyAlignment="1">
      <alignment horizontal="right" vertical="top"/>
    </xf>
    <xf numFmtId="0" fontId="5" fillId="6" borderId="0" xfId="0" applyFont="1" applyFill="1" applyAlignment="1">
      <alignment horizontal="right" vertical="top" wrapText="1"/>
    </xf>
    <xf numFmtId="4" fontId="2" fillId="3" borderId="0" xfId="0" applyNumberFormat="1" applyFont="1" applyFill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4" fillId="5" borderId="0" xfId="0" applyFont="1" applyFill="1" applyAlignment="1">
      <alignment horizontal="right" vertical="top"/>
    </xf>
    <xf numFmtId="4" fontId="4" fillId="5" borderId="0" xfId="0" applyNumberFormat="1" applyFont="1" applyFill="1" applyAlignment="1">
      <alignment horizontal="right" vertical="top"/>
    </xf>
    <xf numFmtId="0" fontId="4" fillId="6" borderId="0" xfId="0" applyFont="1" applyFill="1" applyAlignment="1">
      <alignment horizontal="right" vertical="top"/>
    </xf>
    <xf numFmtId="0" fontId="4" fillId="0" borderId="0" xfId="0" applyFont="1" applyAlignment="1">
      <alignment horizontal="right" vertical="top"/>
    </xf>
    <xf numFmtId="0" fontId="4" fillId="3" borderId="0" xfId="0" applyFont="1" applyFill="1" applyAlignment="1">
      <alignment horizontal="right" vertical="top"/>
    </xf>
  </cellXfs>
  <cellStyles count="4">
    <cellStyle name="Navadno" xfId="0" builtinId="0"/>
    <cellStyle name="Navadno 6" xfId="3" xr:uid="{00000000-0005-0000-0000-000000000000}"/>
    <cellStyle name="Normal 2" xfId="1" xr:uid="{00000000-0005-0000-0000-000002000000}"/>
    <cellStyle name="Note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tabSelected="1" workbookViewId="0">
      <selection activeCell="C10" sqref="C10"/>
    </sheetView>
  </sheetViews>
  <sheetFormatPr defaultColWidth="8.85546875" defaultRowHeight="13.9"/>
  <cols>
    <col min="1" max="1" width="8.85546875" style="53"/>
    <col min="2" max="2" width="63.140625" style="53" customWidth="1"/>
    <col min="3" max="5" width="18.7109375" style="53" customWidth="1"/>
    <col min="6" max="6" width="8.85546875" style="53"/>
    <col min="7" max="7" width="8.85546875" style="88"/>
    <col min="8" max="16384" width="8.85546875" style="53"/>
  </cols>
  <sheetData>
    <row r="1" spans="1:7" ht="20.45">
      <c r="A1" s="2" t="s">
        <v>0</v>
      </c>
    </row>
    <row r="2" spans="1:7">
      <c r="A2" s="3" t="s">
        <v>1</v>
      </c>
    </row>
    <row r="3" spans="1:7">
      <c r="A3" s="4"/>
    </row>
    <row r="4" spans="1:7">
      <c r="A4" s="4"/>
    </row>
    <row r="5" spans="1:7">
      <c r="A5" s="1" t="s">
        <v>2</v>
      </c>
    </row>
    <row r="7" spans="1:7">
      <c r="A7" s="53" t="s">
        <v>3</v>
      </c>
      <c r="B7" s="53" t="s">
        <v>4</v>
      </c>
    </row>
    <row r="9" spans="1:7">
      <c r="A9" s="57" t="s">
        <v>5</v>
      </c>
      <c r="B9" s="57" t="s">
        <v>6</v>
      </c>
      <c r="C9" s="92" t="s">
        <v>7</v>
      </c>
      <c r="D9" s="92" t="s">
        <v>8</v>
      </c>
      <c r="E9" s="93" t="s">
        <v>9</v>
      </c>
      <c r="G9" s="89" t="s">
        <v>10</v>
      </c>
    </row>
    <row r="10" spans="1:7">
      <c r="A10" s="55" t="s">
        <v>11</v>
      </c>
      <c r="B10" s="53" t="s">
        <v>12</v>
      </c>
      <c r="C10" s="94"/>
      <c r="D10" s="94"/>
      <c r="E10" s="95">
        <f>D10*C10</f>
        <v>0</v>
      </c>
    </row>
    <row r="11" spans="1:7">
      <c r="A11" s="55"/>
      <c r="B11" s="55" t="s">
        <v>13</v>
      </c>
      <c r="C11" s="96"/>
      <c r="D11" s="96"/>
      <c r="E11" s="96">
        <f>SUM(E10:E10)</f>
        <v>0</v>
      </c>
    </row>
    <row r="12" spans="1:7">
      <c r="A12" s="55"/>
      <c r="B12" s="55"/>
      <c r="C12" s="96"/>
      <c r="D12" s="96"/>
      <c r="E12" s="96"/>
    </row>
    <row r="13" spans="1:7">
      <c r="A13" s="55" t="s">
        <v>14</v>
      </c>
      <c r="B13" s="53" t="s">
        <v>15</v>
      </c>
      <c r="C13" s="94"/>
      <c r="D13" s="94"/>
      <c r="E13" s="95">
        <f>D13*C13</f>
        <v>0</v>
      </c>
    </row>
    <row r="14" spans="1:7">
      <c r="A14" s="55" t="s">
        <v>16</v>
      </c>
      <c r="B14" s="53" t="s">
        <v>17</v>
      </c>
      <c r="C14" s="94"/>
      <c r="D14" s="94"/>
      <c r="E14" s="95">
        <f t="shared" ref="E14" si="0">D14*C14</f>
        <v>0</v>
      </c>
    </row>
    <row r="15" spans="1:7">
      <c r="A15" s="55"/>
      <c r="B15" s="55" t="s">
        <v>13</v>
      </c>
      <c r="C15" s="96"/>
      <c r="D15" s="96"/>
      <c r="E15" s="96">
        <f>SUM(E13:E14)</f>
        <v>0</v>
      </c>
    </row>
    <row r="16" spans="1:7">
      <c r="A16" s="55"/>
      <c r="B16" s="55"/>
      <c r="C16" s="96"/>
      <c r="D16" s="96"/>
      <c r="E16" s="96"/>
    </row>
    <row r="17" spans="1:7" ht="27.6">
      <c r="A17" s="55" t="s">
        <v>18</v>
      </c>
      <c r="B17" s="39" t="s">
        <v>19</v>
      </c>
      <c r="C17" s="94"/>
      <c r="D17" s="94"/>
      <c r="E17" s="95">
        <f>D17*C17</f>
        <v>0</v>
      </c>
    </row>
    <row r="18" spans="1:7">
      <c r="A18" s="55"/>
      <c r="B18" s="55" t="s">
        <v>13</v>
      </c>
      <c r="C18" s="96"/>
      <c r="D18" s="96"/>
      <c r="E18" s="96">
        <f>SUM(E17:E17)</f>
        <v>0</v>
      </c>
    </row>
    <row r="19" spans="1:7">
      <c r="A19" s="55"/>
      <c r="B19" s="55"/>
      <c r="C19" s="96"/>
      <c r="D19" s="96"/>
      <c r="E19" s="96"/>
    </row>
    <row r="20" spans="1:7">
      <c r="A20" s="55" t="s">
        <v>20</v>
      </c>
      <c r="B20" s="53" t="s">
        <v>21</v>
      </c>
      <c r="C20" s="94"/>
      <c r="D20" s="94"/>
      <c r="E20" s="95">
        <f>D20*C20</f>
        <v>0</v>
      </c>
    </row>
    <row r="21" spans="1:7">
      <c r="A21" s="55" t="s">
        <v>22</v>
      </c>
      <c r="B21" s="53" t="s">
        <v>23</v>
      </c>
      <c r="C21" s="94"/>
      <c r="D21" s="94"/>
      <c r="E21" s="95">
        <f t="shared" ref="E21:E22" si="1">D21*C21</f>
        <v>0</v>
      </c>
    </row>
    <row r="22" spans="1:7">
      <c r="A22" s="55" t="s">
        <v>24</v>
      </c>
      <c r="B22" s="53" t="s">
        <v>25</v>
      </c>
      <c r="C22" s="94"/>
      <c r="D22" s="94"/>
      <c r="E22" s="95">
        <f t="shared" si="1"/>
        <v>0</v>
      </c>
    </row>
    <row r="23" spans="1:7">
      <c r="A23" s="55"/>
      <c r="B23" s="55" t="s">
        <v>26</v>
      </c>
      <c r="C23" s="96"/>
      <c r="D23" s="96"/>
      <c r="E23" s="96">
        <f>SUM(E20:E22)</f>
        <v>0</v>
      </c>
    </row>
    <row r="24" spans="1:7">
      <c r="A24" s="55"/>
      <c r="C24" s="97"/>
      <c r="D24" s="97"/>
      <c r="E24" s="97"/>
    </row>
    <row r="25" spans="1:7">
      <c r="A25" s="56" t="s">
        <v>27</v>
      </c>
      <c r="B25" s="56" t="s">
        <v>28</v>
      </c>
      <c r="C25" s="98"/>
      <c r="D25" s="98"/>
      <c r="E25" s="99">
        <f>E11+E15+E18+E23</f>
        <v>0</v>
      </c>
    </row>
    <row r="26" spans="1:7">
      <c r="C26" s="97"/>
      <c r="D26" s="97"/>
      <c r="E26" s="97"/>
    </row>
    <row r="27" spans="1:7">
      <c r="C27" s="97"/>
      <c r="D27" s="97"/>
      <c r="E27" s="97"/>
    </row>
    <row r="28" spans="1:7">
      <c r="A28" s="54" t="s">
        <v>29</v>
      </c>
      <c r="B28" s="54" t="s">
        <v>30</v>
      </c>
      <c r="C28" s="100"/>
      <c r="D28" s="100"/>
      <c r="E28" s="100"/>
    </row>
    <row r="29" spans="1:7">
      <c r="A29" s="55"/>
      <c r="B29" s="55"/>
      <c r="C29" s="101"/>
      <c r="D29" s="101"/>
      <c r="E29" s="101"/>
    </row>
    <row r="30" spans="1:7">
      <c r="A30" s="55"/>
      <c r="B30" s="55" t="s">
        <v>31</v>
      </c>
      <c r="C30" s="101"/>
      <c r="D30" s="101"/>
      <c r="E30" s="102"/>
      <c r="G30" s="88" t="s">
        <v>32</v>
      </c>
    </row>
    <row r="31" spans="1:7">
      <c r="A31" s="55"/>
      <c r="B31" s="55"/>
      <c r="C31" s="101"/>
      <c r="D31" s="101"/>
      <c r="E31" s="101"/>
    </row>
    <row r="32" spans="1:7">
      <c r="B32" s="55" t="s">
        <v>33</v>
      </c>
      <c r="C32" s="96"/>
      <c r="D32" s="96"/>
      <c r="E32" s="101" t="s">
        <v>34</v>
      </c>
      <c r="G32" s="88" t="s">
        <v>35</v>
      </c>
    </row>
    <row r="33" spans="1:5">
      <c r="B33" s="55" t="s">
        <v>11</v>
      </c>
      <c r="C33" s="96"/>
      <c r="D33" s="96"/>
      <c r="E33" s="96" t="e">
        <f>(E11/E$30)</f>
        <v>#DIV/0!</v>
      </c>
    </row>
    <row r="34" spans="1:5">
      <c r="B34" s="55" t="s">
        <v>36</v>
      </c>
      <c r="C34" s="96"/>
      <c r="D34" s="96"/>
      <c r="E34" s="96" t="e">
        <f>(E15/E$30)</f>
        <v>#DIV/0!</v>
      </c>
    </row>
    <row r="35" spans="1:5">
      <c r="B35" s="55" t="s">
        <v>18</v>
      </c>
      <c r="C35" s="96"/>
      <c r="D35" s="96"/>
      <c r="E35" s="96" t="e">
        <f>(E18/E$30)</f>
        <v>#DIV/0!</v>
      </c>
    </row>
    <row r="36" spans="1:5">
      <c r="B36" s="55" t="s">
        <v>37</v>
      </c>
      <c r="C36" s="96"/>
      <c r="D36" s="96"/>
      <c r="E36" s="96" t="e">
        <f>(E23/E$30)</f>
        <v>#DIV/0!</v>
      </c>
    </row>
    <row r="39" spans="1:5">
      <c r="A39" s="51" t="s">
        <v>38</v>
      </c>
      <c r="B39" s="51" t="s">
        <v>39</v>
      </c>
      <c r="C39" s="51"/>
      <c r="D39" s="51"/>
    </row>
    <row r="40" spans="1:5">
      <c r="A40" s="51"/>
      <c r="B40" s="51"/>
      <c r="C40" s="51"/>
      <c r="D40" s="51"/>
    </row>
    <row r="41" spans="1:5">
      <c r="A41" s="51"/>
      <c r="B41" s="51" t="s">
        <v>40</v>
      </c>
      <c r="C41" s="51"/>
      <c r="D41" s="51"/>
    </row>
    <row r="42" spans="1:5">
      <c r="A42" s="51"/>
      <c r="B42" s="51" t="s">
        <v>41</v>
      </c>
      <c r="C42" s="51"/>
      <c r="D42" s="51"/>
    </row>
    <row r="43" spans="1:5">
      <c r="A43" s="51"/>
      <c r="B43" s="51" t="s">
        <v>42</v>
      </c>
      <c r="C43" s="51"/>
      <c r="D43" s="51"/>
    </row>
  </sheetData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workbookViewId="0">
      <selection activeCell="D24" sqref="D24"/>
    </sheetView>
  </sheetViews>
  <sheetFormatPr defaultColWidth="8.85546875" defaultRowHeight="13.9"/>
  <cols>
    <col min="1" max="1" width="52.28515625" style="53" customWidth="1"/>
    <col min="2" max="2" width="21.7109375" style="53" customWidth="1"/>
    <col min="3" max="3" width="4.7109375" style="53" customWidth="1"/>
    <col min="4" max="4" width="25.28515625" style="53" bestFit="1" customWidth="1"/>
    <col min="5" max="16384" width="8.85546875" style="53"/>
  </cols>
  <sheetData>
    <row r="1" spans="1:4" ht="20.45">
      <c r="A1" s="2" t="s">
        <v>0</v>
      </c>
    </row>
    <row r="2" spans="1:4">
      <c r="A2" s="3" t="s">
        <v>1</v>
      </c>
    </row>
    <row r="3" spans="1:4">
      <c r="A3" s="3"/>
    </row>
    <row r="4" spans="1:4">
      <c r="A4" s="4"/>
    </row>
    <row r="5" spans="1:4" ht="27.6">
      <c r="A5" s="7" t="s">
        <v>43</v>
      </c>
      <c r="B5" s="67" t="s">
        <v>44</v>
      </c>
      <c r="C5" s="67"/>
      <c r="D5" s="68"/>
    </row>
    <row r="6" spans="1:4">
      <c r="A6" s="4"/>
      <c r="B6" s="69"/>
      <c r="C6" s="69"/>
      <c r="D6" s="70"/>
    </row>
    <row r="7" spans="1:4">
      <c r="A7" s="71" t="s">
        <v>45</v>
      </c>
      <c r="B7" s="72" t="s">
        <v>46</v>
      </c>
      <c r="C7" s="72"/>
      <c r="D7" s="73" t="s">
        <v>47</v>
      </c>
    </row>
    <row r="8" spans="1:4">
      <c r="A8" s="74" t="s">
        <v>48</v>
      </c>
      <c r="B8" s="72"/>
      <c r="C8" s="72"/>
      <c r="D8" s="73"/>
    </row>
    <row r="9" spans="1:4">
      <c r="A9" s="54" t="s">
        <v>49</v>
      </c>
      <c r="B9" s="75">
        <f>SUM(B10:B13)</f>
        <v>3946.4</v>
      </c>
      <c r="C9" s="75"/>
      <c r="D9" s="75">
        <f t="shared" ref="D9" si="0">SUM(D10:D13)</f>
        <v>0</v>
      </c>
    </row>
    <row r="10" spans="1:4">
      <c r="A10" s="53" t="s">
        <v>50</v>
      </c>
      <c r="B10" s="76">
        <f>A.K!D11</f>
        <v>723</v>
      </c>
      <c r="C10" s="76"/>
      <c r="D10" s="76">
        <f>A.K!F11</f>
        <v>0</v>
      </c>
    </row>
    <row r="11" spans="1:4">
      <c r="A11" s="53" t="s">
        <v>51</v>
      </c>
      <c r="B11" s="76">
        <f>A.K!D21</f>
        <v>126</v>
      </c>
      <c r="C11" s="76"/>
      <c r="D11" s="76">
        <f>A.K!F21</f>
        <v>0</v>
      </c>
    </row>
    <row r="12" spans="1:4">
      <c r="A12" s="77" t="s">
        <v>52</v>
      </c>
      <c r="B12" s="76">
        <f>A.K!D25</f>
        <v>2383.4</v>
      </c>
      <c r="C12" s="76"/>
      <c r="D12" s="76">
        <f>A.K!F25</f>
        <v>0</v>
      </c>
    </row>
    <row r="13" spans="1:4">
      <c r="A13" s="3" t="s">
        <v>53</v>
      </c>
      <c r="B13" s="78">
        <f>A.K!D69</f>
        <v>714</v>
      </c>
      <c r="C13" s="78"/>
      <c r="D13" s="78">
        <f>A.K!F69</f>
        <v>0</v>
      </c>
    </row>
    <row r="15" spans="1:4">
      <c r="A15" s="79" t="s">
        <v>54</v>
      </c>
      <c r="B15" s="75">
        <f>SUM(B16:B18)</f>
        <v>777</v>
      </c>
      <c r="C15" s="75"/>
      <c r="D15" s="75">
        <f t="shared" ref="D15" si="1">SUM(D16:D18)</f>
        <v>0</v>
      </c>
    </row>
    <row r="16" spans="1:4">
      <c r="A16" s="3" t="s">
        <v>55</v>
      </c>
      <c r="B16" s="78">
        <f>B.K!D11</f>
        <v>272</v>
      </c>
      <c r="C16" s="78"/>
      <c r="D16" s="78">
        <f>B.K!F11</f>
        <v>0</v>
      </c>
    </row>
    <row r="17" spans="1:7">
      <c r="A17" s="3" t="s">
        <v>56</v>
      </c>
      <c r="B17" s="78">
        <f>B.K!D31</f>
        <v>65</v>
      </c>
      <c r="C17" s="78"/>
      <c r="D17" s="78">
        <f>B.K!F31</f>
        <v>0</v>
      </c>
    </row>
    <row r="18" spans="1:7">
      <c r="A18" s="3" t="s">
        <v>57</v>
      </c>
      <c r="B18" s="78">
        <f>B.K!D37</f>
        <v>440</v>
      </c>
      <c r="C18" s="78"/>
      <c r="D18" s="78">
        <f>B.K!F37</f>
        <v>0</v>
      </c>
    </row>
    <row r="20" spans="1:7">
      <c r="A20" s="79" t="s">
        <v>58</v>
      </c>
      <c r="B20" s="80">
        <f>SUM(B21)</f>
        <v>944.68</v>
      </c>
      <c r="C20" s="80"/>
      <c r="D20" s="80">
        <f t="shared" ref="D20" si="2">SUM(D21)</f>
        <v>0</v>
      </c>
    </row>
    <row r="21" spans="1:7">
      <c r="A21" s="3" t="s">
        <v>59</v>
      </c>
      <c r="B21" s="78">
        <f>'C.K'!D11</f>
        <v>944.68</v>
      </c>
      <c r="C21" s="78"/>
      <c r="D21" s="78">
        <f>'C.K'!F11</f>
        <v>0</v>
      </c>
    </row>
    <row r="23" spans="1:7">
      <c r="A23" s="81" t="s">
        <v>60</v>
      </c>
      <c r="B23" s="66">
        <f>B9+B15+B20</f>
        <v>5668.08</v>
      </c>
      <c r="C23" s="66"/>
      <c r="D23" s="66">
        <f t="shared" ref="D23" si="3">D9+D15+D20</f>
        <v>0</v>
      </c>
      <c r="E23" s="58"/>
      <c r="F23" s="58"/>
      <c r="G23" s="58"/>
    </row>
    <row r="24" spans="1:7">
      <c r="B24" s="58"/>
      <c r="C24" s="58"/>
      <c r="D24" s="58"/>
      <c r="E24" s="58"/>
      <c r="F24" s="58"/>
      <c r="G24" s="58"/>
    </row>
    <row r="25" spans="1:7">
      <c r="B25" s="58"/>
      <c r="C25" s="58"/>
      <c r="D25" s="58"/>
      <c r="E25" s="58"/>
      <c r="F25" s="58"/>
      <c r="G25" s="58"/>
    </row>
    <row r="26" spans="1:7">
      <c r="B26" s="58"/>
      <c r="C26" s="58"/>
      <c r="D26" s="58"/>
      <c r="E26" s="58"/>
      <c r="F26" s="58"/>
      <c r="G26" s="58"/>
    </row>
  </sheetData>
  <pageMargins left="0.7" right="0.7" top="0.75" bottom="0.75" header="0.3" footer="0.3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26"/>
  <sheetViews>
    <sheetView workbookViewId="0">
      <selection activeCell="F12" sqref="F12"/>
    </sheetView>
  </sheetViews>
  <sheetFormatPr defaultColWidth="8.85546875" defaultRowHeight="13.9"/>
  <cols>
    <col min="1" max="1" width="10.7109375" style="39" customWidth="1"/>
    <col min="2" max="2" width="11.7109375" style="39" customWidth="1"/>
    <col min="3" max="3" width="40.7109375" style="39" customWidth="1"/>
    <col min="4" max="4" width="12.7109375" style="39" customWidth="1"/>
    <col min="5" max="5" width="4.7109375" style="39" customWidth="1"/>
    <col min="6" max="6" width="12.7109375" style="39" customWidth="1"/>
    <col min="7" max="7" width="12.7109375" style="42" customWidth="1"/>
    <col min="8" max="9" width="12.7109375" style="40" customWidth="1"/>
    <col min="10" max="10" width="4.7109375" style="39" customWidth="1"/>
    <col min="11" max="11" width="30.7109375" style="61" customWidth="1"/>
    <col min="12" max="16384" width="8.85546875" style="39"/>
  </cols>
  <sheetData>
    <row r="1" spans="1:11" ht="20.45">
      <c r="A1" s="2" t="s">
        <v>0</v>
      </c>
    </row>
    <row r="2" spans="1:11">
      <c r="A2" s="3" t="s">
        <v>1</v>
      </c>
    </row>
    <row r="3" spans="1:11">
      <c r="A3" s="4"/>
    </row>
    <row r="4" spans="1:11">
      <c r="A4" s="14"/>
    </row>
    <row r="5" spans="1:11" ht="27.6">
      <c r="A5" s="7" t="s">
        <v>61</v>
      </c>
      <c r="B5" s="19"/>
      <c r="C5" s="8" t="s">
        <v>44</v>
      </c>
      <c r="D5" s="20" t="s">
        <v>62</v>
      </c>
      <c r="E5" s="21"/>
      <c r="F5" s="20" t="s">
        <v>62</v>
      </c>
      <c r="G5" s="29" t="s">
        <v>63</v>
      </c>
      <c r="H5" s="29" t="s">
        <v>63</v>
      </c>
      <c r="I5" s="29" t="s">
        <v>64</v>
      </c>
      <c r="K5" s="61" t="s">
        <v>10</v>
      </c>
    </row>
    <row r="6" spans="1:11">
      <c r="A6" s="5"/>
      <c r="B6" s="6"/>
      <c r="C6" s="14"/>
      <c r="D6" s="22"/>
      <c r="E6" s="23"/>
      <c r="F6" s="24"/>
      <c r="G6" s="30"/>
      <c r="H6" s="30"/>
      <c r="I6" s="30"/>
    </row>
    <row r="7" spans="1:11" ht="27.6">
      <c r="A7" s="5" t="s">
        <v>65</v>
      </c>
      <c r="B7" s="5" t="s">
        <v>66</v>
      </c>
      <c r="C7" s="14" t="s">
        <v>67</v>
      </c>
      <c r="D7" s="22" t="s">
        <v>46</v>
      </c>
      <c r="E7" s="23"/>
      <c r="F7" s="25" t="s">
        <v>47</v>
      </c>
      <c r="G7" s="22" t="s">
        <v>46</v>
      </c>
      <c r="H7" s="25" t="s">
        <v>47</v>
      </c>
      <c r="I7" s="25" t="s">
        <v>47</v>
      </c>
      <c r="K7" s="88" t="s">
        <v>4</v>
      </c>
    </row>
    <row r="8" spans="1:11">
      <c r="A8" s="13"/>
      <c r="B8" s="13"/>
      <c r="C8" s="13"/>
      <c r="D8" s="22"/>
      <c r="E8" s="13"/>
      <c r="F8" s="24"/>
      <c r="G8" s="16"/>
      <c r="H8" s="16"/>
      <c r="I8" s="16"/>
    </row>
    <row r="9" spans="1:11" ht="27.6">
      <c r="A9" s="7" t="s">
        <v>5</v>
      </c>
      <c r="B9" s="7" t="s">
        <v>68</v>
      </c>
      <c r="C9" s="8" t="s">
        <v>69</v>
      </c>
      <c r="D9" s="15">
        <f>D11+D21+D25+D69</f>
        <v>3946.4</v>
      </c>
      <c r="E9" s="15"/>
      <c r="F9" s="15">
        <f>F11+F21+F25+F69</f>
        <v>0</v>
      </c>
      <c r="G9" s="31" t="s">
        <v>70</v>
      </c>
      <c r="H9" s="31" t="s">
        <v>71</v>
      </c>
      <c r="I9" s="31" t="s">
        <v>72</v>
      </c>
      <c r="K9" s="61" t="s">
        <v>73</v>
      </c>
    </row>
    <row r="10" spans="1:11">
      <c r="A10" s="9"/>
      <c r="B10" s="9"/>
      <c r="C10" s="10"/>
      <c r="D10" s="22"/>
      <c r="E10" s="26"/>
      <c r="F10" s="27"/>
      <c r="G10" s="31"/>
      <c r="H10" s="31"/>
      <c r="I10" s="31"/>
    </row>
    <row r="11" spans="1:11">
      <c r="A11" s="18"/>
      <c r="B11" s="18" t="s">
        <v>74</v>
      </c>
      <c r="C11" s="17" t="s">
        <v>75</v>
      </c>
      <c r="D11" s="28">
        <f>SUM(D12:D19)</f>
        <v>723</v>
      </c>
      <c r="E11" s="28"/>
      <c r="F11" s="28">
        <f t="shared" ref="F11" si="0">SUM(F12:F19)</f>
        <v>0</v>
      </c>
      <c r="G11" s="31"/>
      <c r="H11" s="33"/>
      <c r="I11" s="33"/>
    </row>
    <row r="12" spans="1:11">
      <c r="A12" s="9"/>
      <c r="B12" s="34" t="s">
        <v>76</v>
      </c>
      <c r="C12" s="12" t="s">
        <v>77</v>
      </c>
      <c r="D12" s="11">
        <v>90</v>
      </c>
      <c r="E12" s="44"/>
      <c r="F12" s="35"/>
      <c r="G12" s="31"/>
      <c r="H12" s="32"/>
      <c r="I12" s="86"/>
      <c r="K12" s="61" t="s">
        <v>78</v>
      </c>
    </row>
    <row r="13" spans="1:11">
      <c r="A13" s="9"/>
      <c r="B13" s="34" t="s">
        <v>79</v>
      </c>
      <c r="C13" s="12" t="s">
        <v>77</v>
      </c>
      <c r="D13" s="11">
        <v>90</v>
      </c>
      <c r="E13" s="44"/>
      <c r="F13" s="35"/>
      <c r="G13" s="31"/>
      <c r="H13" s="32"/>
      <c r="I13" s="86"/>
      <c r="J13" s="38"/>
      <c r="K13" s="61" t="s">
        <v>80</v>
      </c>
    </row>
    <row r="14" spans="1:11">
      <c r="A14" s="38"/>
      <c r="B14" s="34" t="s">
        <v>81</v>
      </c>
      <c r="C14" s="38" t="s">
        <v>82</v>
      </c>
      <c r="D14" s="11">
        <v>180</v>
      </c>
      <c r="E14" s="38"/>
      <c r="F14" s="35"/>
      <c r="G14" s="46"/>
      <c r="H14" s="32"/>
      <c r="I14" s="86"/>
      <c r="J14" s="38"/>
    </row>
    <row r="15" spans="1:11">
      <c r="A15" s="38"/>
      <c r="B15" s="34" t="s">
        <v>83</v>
      </c>
      <c r="C15" s="38" t="s">
        <v>84</v>
      </c>
      <c r="D15" s="11">
        <v>108</v>
      </c>
      <c r="E15" s="38"/>
      <c r="F15" s="35"/>
      <c r="G15" s="46"/>
      <c r="H15" s="32"/>
      <c r="I15" s="86"/>
      <c r="J15" s="38"/>
    </row>
    <row r="16" spans="1:11">
      <c r="A16" s="38"/>
      <c r="B16" s="34" t="s">
        <v>85</v>
      </c>
      <c r="C16" s="38" t="s">
        <v>77</v>
      </c>
      <c r="D16" s="11">
        <v>90</v>
      </c>
      <c r="E16" s="38"/>
      <c r="F16" s="35"/>
      <c r="G16" s="46"/>
      <c r="H16" s="32"/>
      <c r="I16" s="86"/>
      <c r="J16" s="38"/>
    </row>
    <row r="17" spans="1:11">
      <c r="A17" s="38"/>
      <c r="B17" s="34" t="s">
        <v>86</v>
      </c>
      <c r="C17" s="38" t="s">
        <v>87</v>
      </c>
      <c r="D17" s="11">
        <v>65</v>
      </c>
      <c r="E17" s="38"/>
      <c r="F17" s="35"/>
      <c r="G17" s="46"/>
      <c r="H17" s="32"/>
      <c r="I17" s="86"/>
      <c r="J17" s="38"/>
    </row>
    <row r="18" spans="1:11">
      <c r="A18" s="38"/>
      <c r="B18" s="34" t="s">
        <v>88</v>
      </c>
      <c r="C18" s="38" t="s">
        <v>87</v>
      </c>
      <c r="D18" s="11">
        <v>65</v>
      </c>
      <c r="E18" s="38"/>
      <c r="F18" s="35"/>
      <c r="G18" s="46"/>
      <c r="H18" s="32"/>
      <c r="I18" s="86"/>
      <c r="J18" s="38"/>
    </row>
    <row r="19" spans="1:11">
      <c r="A19" s="38"/>
      <c r="B19" s="34" t="s">
        <v>89</v>
      </c>
      <c r="C19" s="38" t="s">
        <v>90</v>
      </c>
      <c r="D19" s="11">
        <v>35</v>
      </c>
      <c r="E19" s="38"/>
      <c r="F19" s="35"/>
      <c r="G19" s="46"/>
      <c r="H19" s="32"/>
      <c r="I19" s="86"/>
      <c r="J19" s="38"/>
    </row>
    <row r="20" spans="1:11">
      <c r="B20" s="38"/>
    </row>
    <row r="21" spans="1:11">
      <c r="A21" s="18"/>
      <c r="B21" s="18" t="s">
        <v>91</v>
      </c>
      <c r="C21" s="17" t="s">
        <v>92</v>
      </c>
      <c r="D21" s="28">
        <f>SUM(D22:D23)</f>
        <v>126</v>
      </c>
      <c r="E21" s="28"/>
      <c r="F21" s="28">
        <f t="shared" ref="F21" si="1">SUM(F22:F23)</f>
        <v>0</v>
      </c>
    </row>
    <row r="22" spans="1:11">
      <c r="A22" s="38"/>
      <c r="B22" s="38" t="s">
        <v>93</v>
      </c>
      <c r="C22" s="49" t="s">
        <v>94</v>
      </c>
      <c r="D22" s="11">
        <v>84</v>
      </c>
      <c r="E22" s="38"/>
      <c r="F22" s="35"/>
      <c r="G22" s="45"/>
      <c r="H22" s="32"/>
      <c r="I22" s="86"/>
    </row>
    <row r="23" spans="1:11">
      <c r="B23" s="38" t="s">
        <v>95</v>
      </c>
      <c r="C23" s="49" t="s">
        <v>96</v>
      </c>
      <c r="D23" s="11">
        <v>42</v>
      </c>
      <c r="F23" s="35"/>
      <c r="H23" s="32"/>
      <c r="I23" s="86"/>
    </row>
    <row r="25" spans="1:11" ht="41.45">
      <c r="A25" s="18"/>
      <c r="B25" s="18" t="s">
        <v>97</v>
      </c>
      <c r="C25" s="17" t="s">
        <v>98</v>
      </c>
      <c r="D25" s="28">
        <f>D26+D36+D38+D40+D43+D49+D52+D55+D61+D65</f>
        <v>2383.4</v>
      </c>
      <c r="E25" s="28"/>
      <c r="F25" s="28">
        <f t="shared" ref="F25" si="2">F26+F36+F38+F40+F43+F49+F52+F55+F61+F65</f>
        <v>0</v>
      </c>
      <c r="G25" s="31"/>
      <c r="H25" s="33"/>
      <c r="I25" s="33"/>
      <c r="K25" s="90" t="s">
        <v>99</v>
      </c>
    </row>
    <row r="26" spans="1:11">
      <c r="A26" s="36"/>
      <c r="B26" s="36" t="s">
        <v>100</v>
      </c>
      <c r="C26" s="37" t="s">
        <v>101</v>
      </c>
      <c r="D26" s="43">
        <f>SUM(D27:D35)</f>
        <v>738</v>
      </c>
      <c r="E26" s="43"/>
      <c r="F26" s="43">
        <f t="shared" ref="F26" si="3">SUM(F27:F35)</f>
        <v>0</v>
      </c>
      <c r="G26" s="31"/>
      <c r="H26" s="32"/>
      <c r="I26" s="32"/>
      <c r="K26" s="90" t="s">
        <v>102</v>
      </c>
    </row>
    <row r="27" spans="1:11">
      <c r="A27" s="9"/>
      <c r="B27" s="34" t="s">
        <v>103</v>
      </c>
      <c r="C27" s="12" t="s">
        <v>104</v>
      </c>
      <c r="D27" s="11">
        <v>130</v>
      </c>
      <c r="E27" s="44"/>
      <c r="F27" s="35"/>
      <c r="G27" s="31"/>
      <c r="H27" s="32"/>
      <c r="I27" s="86"/>
      <c r="K27" s="90" t="s">
        <v>102</v>
      </c>
    </row>
    <row r="28" spans="1:11" ht="27.6">
      <c r="A28" s="9"/>
      <c r="B28" s="34" t="s">
        <v>105</v>
      </c>
      <c r="C28" s="12" t="s">
        <v>106</v>
      </c>
      <c r="D28" s="11">
        <v>40</v>
      </c>
      <c r="E28" s="44"/>
      <c r="F28" s="35"/>
      <c r="G28" s="31" t="s">
        <v>107</v>
      </c>
      <c r="H28" s="32"/>
      <c r="I28" s="86"/>
      <c r="K28" s="90" t="s">
        <v>102</v>
      </c>
    </row>
    <row r="29" spans="1:11">
      <c r="B29" s="34" t="s">
        <v>108</v>
      </c>
      <c r="C29" s="38" t="s">
        <v>109</v>
      </c>
      <c r="D29" s="11">
        <v>136</v>
      </c>
      <c r="E29" s="38"/>
      <c r="F29" s="35"/>
      <c r="G29" s="46"/>
      <c r="H29" s="32"/>
      <c r="I29" s="86"/>
    </row>
    <row r="30" spans="1:11">
      <c r="B30" s="34" t="s">
        <v>110</v>
      </c>
      <c r="C30" s="38" t="s">
        <v>111</v>
      </c>
      <c r="D30" s="11">
        <v>45</v>
      </c>
      <c r="E30" s="38"/>
      <c r="F30" s="35"/>
      <c r="G30" s="46"/>
      <c r="H30" s="32"/>
      <c r="I30" s="86"/>
    </row>
    <row r="31" spans="1:11">
      <c r="B31" s="34" t="s">
        <v>112</v>
      </c>
      <c r="C31" s="38" t="s">
        <v>113</v>
      </c>
      <c r="D31" s="11">
        <v>60</v>
      </c>
      <c r="E31" s="38"/>
      <c r="F31" s="35"/>
      <c r="G31" s="46"/>
      <c r="H31" s="32"/>
      <c r="I31" s="86"/>
    </row>
    <row r="32" spans="1:11">
      <c r="B32" s="34" t="s">
        <v>114</v>
      </c>
      <c r="C32" s="38" t="s">
        <v>115</v>
      </c>
      <c r="D32" s="11">
        <v>46</v>
      </c>
      <c r="E32" s="38"/>
      <c r="F32" s="35"/>
      <c r="G32" s="46"/>
      <c r="H32" s="32"/>
      <c r="I32" s="86"/>
    </row>
    <row r="33" spans="1:9">
      <c r="B33" s="34" t="s">
        <v>116</v>
      </c>
      <c r="C33" s="38" t="s">
        <v>117</v>
      </c>
      <c r="D33" s="11">
        <v>49</v>
      </c>
      <c r="E33" s="38"/>
      <c r="F33" s="35"/>
      <c r="G33" s="46"/>
      <c r="H33" s="32"/>
      <c r="I33" s="86"/>
    </row>
    <row r="34" spans="1:9">
      <c r="B34" s="34" t="s">
        <v>118</v>
      </c>
      <c r="C34" s="38" t="s">
        <v>119</v>
      </c>
      <c r="D34" s="11">
        <v>46</v>
      </c>
      <c r="E34" s="38"/>
      <c r="F34" s="35"/>
      <c r="G34" s="46"/>
      <c r="H34" s="32"/>
      <c r="I34" s="86"/>
    </row>
    <row r="35" spans="1:9">
      <c r="B35" s="34" t="s">
        <v>120</v>
      </c>
      <c r="C35" s="38" t="s">
        <v>121</v>
      </c>
      <c r="D35" s="11">
        <v>186</v>
      </c>
      <c r="E35" s="38"/>
      <c r="F35" s="35"/>
      <c r="G35" s="46"/>
      <c r="H35" s="32"/>
      <c r="I35" s="86"/>
    </row>
    <row r="36" spans="1:9">
      <c r="A36" s="36"/>
      <c r="B36" s="36" t="s">
        <v>122</v>
      </c>
      <c r="C36" s="37" t="s">
        <v>123</v>
      </c>
      <c r="D36" s="43">
        <f>SUM(D37)</f>
        <v>72.5</v>
      </c>
      <c r="E36" s="43"/>
      <c r="F36" s="43">
        <f>SUM(F37)</f>
        <v>0</v>
      </c>
      <c r="G36" s="46"/>
      <c r="H36" s="32"/>
      <c r="I36" s="32"/>
    </row>
    <row r="37" spans="1:9">
      <c r="B37" s="38" t="s">
        <v>122</v>
      </c>
      <c r="C37" s="38" t="s">
        <v>124</v>
      </c>
      <c r="D37" s="11">
        <v>72.5</v>
      </c>
      <c r="E37" s="38"/>
      <c r="F37" s="52"/>
      <c r="G37" s="46"/>
      <c r="H37" s="32"/>
      <c r="I37" s="86"/>
    </row>
    <row r="38" spans="1:9">
      <c r="A38" s="36"/>
      <c r="B38" s="36" t="s">
        <v>125</v>
      </c>
      <c r="C38" s="37" t="s">
        <v>126</v>
      </c>
      <c r="D38" s="43">
        <f>SUM(D39)</f>
        <v>43.9</v>
      </c>
      <c r="E38" s="43"/>
      <c r="F38" s="43">
        <f>SUM(F39)</f>
        <v>0</v>
      </c>
      <c r="G38" s="46"/>
      <c r="H38" s="32"/>
      <c r="I38" s="32"/>
    </row>
    <row r="39" spans="1:9" ht="27.6">
      <c r="B39" s="38" t="s">
        <v>125</v>
      </c>
      <c r="C39" s="38" t="s">
        <v>127</v>
      </c>
      <c r="D39" s="11">
        <v>43.9</v>
      </c>
      <c r="E39" s="38"/>
      <c r="F39" s="52"/>
      <c r="G39" s="46"/>
      <c r="H39" s="32"/>
      <c r="I39" s="86"/>
    </row>
    <row r="40" spans="1:9">
      <c r="A40" s="36"/>
      <c r="B40" s="36" t="s">
        <v>128</v>
      </c>
      <c r="C40" s="37" t="s">
        <v>129</v>
      </c>
      <c r="D40" s="43">
        <f>SUM(D41:D42)</f>
        <v>176</v>
      </c>
      <c r="E40" s="43"/>
      <c r="F40" s="43">
        <f>SUM(F41:F42)</f>
        <v>0</v>
      </c>
      <c r="G40" s="46"/>
      <c r="H40" s="32"/>
      <c r="I40" s="32"/>
    </row>
    <row r="41" spans="1:9">
      <c r="B41" s="38" t="s">
        <v>130</v>
      </c>
      <c r="C41" s="38" t="s">
        <v>131</v>
      </c>
      <c r="D41" s="11">
        <v>136</v>
      </c>
      <c r="E41" s="38"/>
      <c r="F41" s="52"/>
      <c r="G41" s="46"/>
      <c r="H41" s="32"/>
      <c r="I41" s="86"/>
    </row>
    <row r="42" spans="1:9">
      <c r="B42" s="38" t="s">
        <v>132</v>
      </c>
      <c r="C42" s="38" t="s">
        <v>133</v>
      </c>
      <c r="D42" s="11">
        <v>40</v>
      </c>
      <c r="E42" s="38"/>
      <c r="F42" s="52"/>
      <c r="G42" s="46"/>
      <c r="H42" s="32"/>
      <c r="I42" s="86"/>
    </row>
    <row r="43" spans="1:9">
      <c r="A43" s="36"/>
      <c r="B43" s="36" t="s">
        <v>134</v>
      </c>
      <c r="C43" s="37" t="s">
        <v>135</v>
      </c>
      <c r="D43" s="43">
        <f>SUM(D44:D48)</f>
        <v>330</v>
      </c>
      <c r="E43" s="43"/>
      <c r="F43" s="43">
        <f>SUM(F44:F48)</f>
        <v>0</v>
      </c>
      <c r="G43" s="46"/>
      <c r="H43" s="32"/>
      <c r="I43" s="32"/>
    </row>
    <row r="44" spans="1:9">
      <c r="B44" s="38" t="s">
        <v>136</v>
      </c>
      <c r="C44" s="38" t="s">
        <v>137</v>
      </c>
      <c r="D44" s="11">
        <v>40</v>
      </c>
      <c r="E44" s="38"/>
      <c r="F44" s="52"/>
      <c r="G44" s="46"/>
      <c r="H44" s="32"/>
      <c r="I44" s="86"/>
    </row>
    <row r="45" spans="1:9">
      <c r="B45" s="38" t="s">
        <v>138</v>
      </c>
      <c r="C45" s="38" t="s">
        <v>139</v>
      </c>
      <c r="D45" s="11">
        <v>140</v>
      </c>
      <c r="E45" s="38"/>
      <c r="F45" s="52"/>
      <c r="G45" s="46"/>
      <c r="H45" s="32"/>
      <c r="I45" s="86"/>
    </row>
    <row r="46" spans="1:9">
      <c r="B46" s="38" t="s">
        <v>140</v>
      </c>
      <c r="C46" s="38" t="s">
        <v>141</v>
      </c>
      <c r="D46" s="11">
        <v>70</v>
      </c>
      <c r="E46" s="38"/>
      <c r="F46" s="52"/>
      <c r="G46" s="46"/>
      <c r="H46" s="32"/>
      <c r="I46" s="86"/>
    </row>
    <row r="47" spans="1:9">
      <c r="B47" s="38" t="s">
        <v>142</v>
      </c>
      <c r="C47" s="38" t="s">
        <v>143</v>
      </c>
      <c r="D47" s="11">
        <v>40</v>
      </c>
      <c r="E47" s="38"/>
      <c r="F47" s="52"/>
      <c r="G47" s="46"/>
      <c r="H47" s="32"/>
      <c r="I47" s="86"/>
    </row>
    <row r="48" spans="1:9">
      <c r="B48" s="38" t="s">
        <v>144</v>
      </c>
      <c r="C48" s="38" t="s">
        <v>145</v>
      </c>
      <c r="D48" s="11">
        <v>40</v>
      </c>
      <c r="E48" s="38"/>
      <c r="F48" s="52"/>
      <c r="G48" s="46"/>
      <c r="H48" s="32"/>
      <c r="I48" s="86"/>
    </row>
    <row r="49" spans="1:9">
      <c r="A49" s="36"/>
      <c r="B49" s="36" t="s">
        <v>146</v>
      </c>
      <c r="C49" s="37" t="s">
        <v>147</v>
      </c>
      <c r="D49" s="43">
        <f>SUM(D50:D51)</f>
        <v>163</v>
      </c>
      <c r="E49" s="43"/>
      <c r="F49" s="43">
        <f>SUM(F50:F51)</f>
        <v>0</v>
      </c>
      <c r="G49" s="46"/>
      <c r="H49" s="32"/>
      <c r="I49" s="32"/>
    </row>
    <row r="50" spans="1:9">
      <c r="B50" s="38" t="s">
        <v>148</v>
      </c>
      <c r="C50" s="38" t="s">
        <v>149</v>
      </c>
      <c r="D50" s="11">
        <v>40</v>
      </c>
      <c r="E50" s="38"/>
      <c r="F50" s="52"/>
      <c r="G50" s="46"/>
      <c r="H50" s="32"/>
      <c r="I50" s="86"/>
    </row>
    <row r="51" spans="1:9" ht="27.6">
      <c r="B51" s="38" t="s">
        <v>150</v>
      </c>
      <c r="C51" s="38" t="s">
        <v>151</v>
      </c>
      <c r="D51" s="11">
        <v>123</v>
      </c>
      <c r="E51" s="38"/>
      <c r="F51" s="52"/>
      <c r="G51" s="46"/>
      <c r="H51" s="32"/>
      <c r="I51" s="86"/>
    </row>
    <row r="52" spans="1:9">
      <c r="A52" s="36"/>
      <c r="B52" s="36" t="s">
        <v>152</v>
      </c>
      <c r="C52" s="37" t="s">
        <v>153</v>
      </c>
      <c r="D52" s="43">
        <f>SUM(D53:D54)</f>
        <v>181</v>
      </c>
      <c r="E52" s="43"/>
      <c r="F52" s="43">
        <f>SUM(F53:F54)</f>
        <v>0</v>
      </c>
      <c r="G52" s="46"/>
      <c r="H52" s="32"/>
      <c r="I52" s="32"/>
    </row>
    <row r="53" spans="1:9" ht="27.6">
      <c r="B53" s="38" t="s">
        <v>154</v>
      </c>
      <c r="C53" s="38" t="s">
        <v>155</v>
      </c>
      <c r="D53" s="11">
        <v>136</v>
      </c>
      <c r="E53" s="38"/>
      <c r="F53" s="52"/>
      <c r="G53" s="46"/>
      <c r="H53" s="32"/>
      <c r="I53" s="86"/>
    </row>
    <row r="54" spans="1:9">
      <c r="B54" s="38" t="s">
        <v>156</v>
      </c>
      <c r="C54" s="38" t="s">
        <v>157</v>
      </c>
      <c r="D54" s="11">
        <v>45</v>
      </c>
      <c r="E54" s="38"/>
      <c r="F54" s="52"/>
      <c r="G54" s="46"/>
      <c r="H54" s="32"/>
      <c r="I54" s="86"/>
    </row>
    <row r="55" spans="1:9">
      <c r="A55" s="36"/>
      <c r="B55" s="36" t="s">
        <v>158</v>
      </c>
      <c r="C55" s="37" t="s">
        <v>159</v>
      </c>
      <c r="D55" s="43">
        <f>SUM(D56:D60)</f>
        <v>345</v>
      </c>
      <c r="E55" s="43"/>
      <c r="F55" s="43">
        <f>SUM(F56:F60)</f>
        <v>0</v>
      </c>
      <c r="G55" s="46" t="s">
        <v>160</v>
      </c>
      <c r="H55" s="32"/>
      <c r="I55" s="32"/>
    </row>
    <row r="56" spans="1:9" ht="27.6">
      <c r="B56" s="38" t="s">
        <v>161</v>
      </c>
      <c r="C56" s="38" t="s">
        <v>162</v>
      </c>
      <c r="D56" s="63">
        <v>76.8</v>
      </c>
      <c r="E56" s="38"/>
      <c r="F56" s="52"/>
      <c r="G56" s="46"/>
      <c r="H56" s="32"/>
      <c r="I56" s="86"/>
    </row>
    <row r="57" spans="1:9">
      <c r="B57" s="38" t="s">
        <v>163</v>
      </c>
      <c r="C57" s="38" t="s">
        <v>164</v>
      </c>
      <c r="D57" s="63">
        <v>40</v>
      </c>
      <c r="E57" s="38"/>
      <c r="F57" s="52"/>
      <c r="G57" s="46"/>
      <c r="H57" s="32"/>
      <c r="I57" s="86"/>
    </row>
    <row r="58" spans="1:9">
      <c r="B58" s="38" t="s">
        <v>165</v>
      </c>
      <c r="C58" s="38" t="s">
        <v>166</v>
      </c>
      <c r="D58" s="63">
        <v>144</v>
      </c>
      <c r="E58" s="38"/>
      <c r="F58" s="52"/>
      <c r="G58" s="46"/>
      <c r="H58" s="32"/>
      <c r="I58" s="86"/>
    </row>
    <row r="59" spans="1:9">
      <c r="B59" s="38" t="s">
        <v>167</v>
      </c>
      <c r="C59" s="38" t="s">
        <v>168</v>
      </c>
      <c r="D59" s="63">
        <v>74.2</v>
      </c>
      <c r="E59" s="38"/>
      <c r="F59" s="52"/>
      <c r="G59" s="46"/>
      <c r="H59" s="32"/>
      <c r="I59" s="86"/>
    </row>
    <row r="60" spans="1:9">
      <c r="B60" s="38" t="s">
        <v>169</v>
      </c>
      <c r="C60" s="38" t="s">
        <v>170</v>
      </c>
      <c r="D60" s="63">
        <v>10</v>
      </c>
      <c r="E60" s="38"/>
      <c r="F60" s="52"/>
      <c r="G60" s="46"/>
      <c r="H60" s="32"/>
      <c r="I60" s="86"/>
    </row>
    <row r="61" spans="1:9">
      <c r="A61" s="36"/>
      <c r="B61" s="36" t="s">
        <v>171</v>
      </c>
      <c r="C61" s="37" t="s">
        <v>172</v>
      </c>
      <c r="D61" s="43">
        <f>SUM(D62:D64)</f>
        <v>130</v>
      </c>
      <c r="E61" s="43"/>
      <c r="F61" s="43">
        <f>SUM(F62:F64)</f>
        <v>0</v>
      </c>
      <c r="G61" s="46" t="s">
        <v>173</v>
      </c>
      <c r="H61" s="32"/>
      <c r="I61" s="32"/>
    </row>
    <row r="62" spans="1:9" ht="27.6">
      <c r="B62" s="38" t="s">
        <v>174</v>
      </c>
      <c r="C62" s="38" t="s">
        <v>175</v>
      </c>
      <c r="D62" s="63">
        <v>30</v>
      </c>
      <c r="E62" s="38"/>
      <c r="F62" s="52"/>
      <c r="G62" s="46" t="s">
        <v>176</v>
      </c>
      <c r="H62" s="32"/>
      <c r="I62" s="86"/>
    </row>
    <row r="63" spans="1:9" ht="27.6">
      <c r="B63" s="38" t="s">
        <v>177</v>
      </c>
      <c r="C63" s="38" t="s">
        <v>178</v>
      </c>
      <c r="D63" s="63">
        <v>30</v>
      </c>
      <c r="E63" s="38"/>
      <c r="F63" s="52"/>
      <c r="G63" s="46" t="s">
        <v>179</v>
      </c>
      <c r="H63" s="32"/>
      <c r="I63" s="86"/>
    </row>
    <row r="64" spans="1:9">
      <c r="B64" s="38" t="s">
        <v>180</v>
      </c>
      <c r="C64" s="38" t="s">
        <v>181</v>
      </c>
      <c r="D64" s="63">
        <v>70</v>
      </c>
      <c r="E64" s="38"/>
      <c r="F64" s="52"/>
      <c r="G64" s="46"/>
      <c r="H64" s="32"/>
      <c r="I64" s="86"/>
    </row>
    <row r="65" spans="1:9">
      <c r="A65" s="43"/>
      <c r="B65" s="84" t="s">
        <v>182</v>
      </c>
      <c r="C65" s="84" t="s">
        <v>183</v>
      </c>
      <c r="D65" s="43">
        <f>SUM(D66:D67)</f>
        <v>204</v>
      </c>
      <c r="E65" s="43"/>
      <c r="F65" s="43">
        <f>SUM(F66:F67)</f>
        <v>0</v>
      </c>
      <c r="G65" s="46"/>
      <c r="H65" s="32"/>
      <c r="I65" s="32"/>
    </row>
    <row r="66" spans="1:9">
      <c r="B66" s="38" t="s">
        <v>184</v>
      </c>
      <c r="C66" s="38" t="s">
        <v>185</v>
      </c>
      <c r="D66" s="63">
        <v>60</v>
      </c>
      <c r="E66" s="38"/>
      <c r="F66" s="52"/>
      <c r="G66" s="46"/>
      <c r="H66" s="32"/>
      <c r="I66" s="86"/>
    </row>
    <row r="67" spans="1:9">
      <c r="B67" s="38" t="s">
        <v>186</v>
      </c>
      <c r="C67" s="38" t="s">
        <v>187</v>
      </c>
      <c r="D67" s="63">
        <v>144</v>
      </c>
      <c r="E67" s="38"/>
      <c r="F67" s="52"/>
      <c r="G67" s="46"/>
      <c r="H67" s="32"/>
      <c r="I67" s="86"/>
    </row>
    <row r="68" spans="1:9">
      <c r="B68" s="38"/>
    </row>
    <row r="69" spans="1:9">
      <c r="A69" s="18"/>
      <c r="B69" s="18" t="s">
        <v>188</v>
      </c>
      <c r="C69" s="17" t="s">
        <v>189</v>
      </c>
      <c r="D69" s="28">
        <f>D70+D90+D93</f>
        <v>714</v>
      </c>
      <c r="E69" s="28"/>
      <c r="F69" s="28">
        <f t="shared" ref="F69" si="4">F70+F90+F93</f>
        <v>0</v>
      </c>
    </row>
    <row r="70" spans="1:9">
      <c r="A70" s="41"/>
      <c r="B70" s="41" t="s">
        <v>190</v>
      </c>
      <c r="C70" s="48" t="s">
        <v>191</v>
      </c>
      <c r="D70" s="50">
        <f>SUM(D71:D89)</f>
        <v>399</v>
      </c>
      <c r="E70" s="41"/>
      <c r="F70" s="50">
        <f>SUM(F71:F89)</f>
        <v>0</v>
      </c>
      <c r="G70" s="45"/>
      <c r="H70" s="45"/>
      <c r="I70" s="45"/>
    </row>
    <row r="71" spans="1:9">
      <c r="A71" s="38"/>
      <c r="B71" s="38" t="s">
        <v>192</v>
      </c>
      <c r="C71" s="49" t="s">
        <v>193</v>
      </c>
      <c r="D71" s="11">
        <v>21</v>
      </c>
      <c r="E71" s="38"/>
      <c r="F71" s="35"/>
      <c r="G71" s="45"/>
      <c r="H71" s="32"/>
      <c r="I71" s="86"/>
    </row>
    <row r="72" spans="1:9">
      <c r="B72" s="38" t="s">
        <v>194</v>
      </c>
      <c r="C72" s="49" t="s">
        <v>193</v>
      </c>
      <c r="D72" s="11">
        <v>21</v>
      </c>
      <c r="F72" s="35"/>
      <c r="H72" s="32"/>
      <c r="I72" s="86"/>
    </row>
    <row r="73" spans="1:9">
      <c r="B73" s="38" t="s">
        <v>195</v>
      </c>
      <c r="C73" s="49" t="s">
        <v>193</v>
      </c>
      <c r="D73" s="11">
        <v>21</v>
      </c>
      <c r="F73" s="35"/>
      <c r="H73" s="32"/>
      <c r="I73" s="86"/>
    </row>
    <row r="74" spans="1:9">
      <c r="B74" s="38" t="s">
        <v>196</v>
      </c>
      <c r="C74" s="49" t="s">
        <v>193</v>
      </c>
      <c r="D74" s="11">
        <v>21</v>
      </c>
      <c r="F74" s="35"/>
      <c r="H74" s="32"/>
      <c r="I74" s="86"/>
    </row>
    <row r="75" spans="1:9">
      <c r="B75" s="38" t="s">
        <v>197</v>
      </c>
      <c r="C75" s="49" t="s">
        <v>193</v>
      </c>
      <c r="D75" s="11">
        <v>21</v>
      </c>
      <c r="F75" s="35"/>
      <c r="H75" s="32"/>
      <c r="I75" s="86"/>
    </row>
    <row r="76" spans="1:9">
      <c r="B76" s="38" t="s">
        <v>198</v>
      </c>
      <c r="C76" s="49" t="s">
        <v>193</v>
      </c>
      <c r="D76" s="11">
        <v>21</v>
      </c>
      <c r="F76" s="35"/>
      <c r="H76" s="32"/>
      <c r="I76" s="86"/>
    </row>
    <row r="77" spans="1:9">
      <c r="B77" s="38" t="s">
        <v>199</v>
      </c>
      <c r="C77" s="49" t="s">
        <v>193</v>
      </c>
      <c r="D77" s="11">
        <v>21</v>
      </c>
      <c r="F77" s="35"/>
      <c r="H77" s="32"/>
      <c r="I77" s="86"/>
    </row>
    <row r="78" spans="1:9">
      <c r="B78" s="38" t="s">
        <v>200</v>
      </c>
      <c r="C78" s="49" t="s">
        <v>193</v>
      </c>
      <c r="D78" s="11">
        <v>21</v>
      </c>
      <c r="F78" s="35"/>
      <c r="H78" s="32"/>
      <c r="I78" s="86"/>
    </row>
    <row r="79" spans="1:9">
      <c r="B79" s="38" t="s">
        <v>201</v>
      </c>
      <c r="C79" s="49" t="s">
        <v>193</v>
      </c>
      <c r="D79" s="11">
        <v>21</v>
      </c>
      <c r="F79" s="35"/>
      <c r="H79" s="32"/>
      <c r="I79" s="86"/>
    </row>
    <row r="80" spans="1:9">
      <c r="B80" s="38" t="s">
        <v>202</v>
      </c>
      <c r="C80" s="49" t="s">
        <v>193</v>
      </c>
      <c r="D80" s="11">
        <v>21</v>
      </c>
      <c r="F80" s="35"/>
      <c r="H80" s="32"/>
      <c r="I80" s="86"/>
    </row>
    <row r="81" spans="1:11">
      <c r="B81" s="38" t="s">
        <v>203</v>
      </c>
      <c r="C81" s="49" t="s">
        <v>193</v>
      </c>
      <c r="D81" s="11">
        <v>21</v>
      </c>
      <c r="F81" s="35"/>
      <c r="H81" s="32"/>
      <c r="I81" s="86"/>
    </row>
    <row r="82" spans="1:11">
      <c r="B82" s="38" t="s">
        <v>204</v>
      </c>
      <c r="C82" s="49" t="s">
        <v>193</v>
      </c>
      <c r="D82" s="11">
        <v>21</v>
      </c>
      <c r="F82" s="35"/>
      <c r="H82" s="32"/>
      <c r="I82" s="86"/>
      <c r="K82" s="91"/>
    </row>
    <row r="83" spans="1:11">
      <c r="B83" s="38" t="s">
        <v>205</v>
      </c>
      <c r="C83" s="49" t="s">
        <v>193</v>
      </c>
      <c r="D83" s="11">
        <v>21</v>
      </c>
      <c r="F83" s="35"/>
      <c r="H83" s="32"/>
      <c r="I83" s="86"/>
      <c r="K83" s="91"/>
    </row>
    <row r="84" spans="1:11">
      <c r="B84" s="38" t="s">
        <v>206</v>
      </c>
      <c r="C84" s="49" t="s">
        <v>193</v>
      </c>
      <c r="D84" s="11">
        <v>21</v>
      </c>
      <c r="F84" s="35"/>
      <c r="H84" s="32"/>
      <c r="I84" s="86"/>
      <c r="K84" s="91"/>
    </row>
    <row r="85" spans="1:11">
      <c r="B85" s="38" t="s">
        <v>207</v>
      </c>
      <c r="C85" s="49" t="s">
        <v>193</v>
      </c>
      <c r="D85" s="11">
        <v>21</v>
      </c>
      <c r="F85" s="35"/>
      <c r="H85" s="32"/>
      <c r="I85" s="86"/>
      <c r="K85" s="91"/>
    </row>
    <row r="86" spans="1:11">
      <c r="B86" s="38" t="s">
        <v>208</v>
      </c>
      <c r="C86" s="49" t="s">
        <v>193</v>
      </c>
      <c r="D86" s="11">
        <v>21</v>
      </c>
      <c r="F86" s="35"/>
      <c r="H86" s="32"/>
      <c r="I86" s="86"/>
      <c r="K86" s="91"/>
    </row>
    <row r="87" spans="1:11">
      <c r="B87" s="38" t="s">
        <v>209</v>
      </c>
      <c r="C87" s="49" t="s">
        <v>193</v>
      </c>
      <c r="D87" s="11">
        <v>21</v>
      </c>
      <c r="F87" s="35"/>
      <c r="H87" s="32"/>
      <c r="I87" s="86"/>
      <c r="K87" s="91"/>
    </row>
    <row r="88" spans="1:11">
      <c r="B88" s="38" t="s">
        <v>210</v>
      </c>
      <c r="C88" s="49" t="s">
        <v>193</v>
      </c>
      <c r="D88" s="11">
        <v>21</v>
      </c>
      <c r="F88" s="35"/>
      <c r="H88" s="32"/>
      <c r="I88" s="86"/>
      <c r="K88" s="91"/>
    </row>
    <row r="89" spans="1:11">
      <c r="B89" s="38" t="s">
        <v>211</v>
      </c>
      <c r="C89" s="49" t="s">
        <v>193</v>
      </c>
      <c r="D89" s="11">
        <v>21</v>
      </c>
      <c r="F89" s="35"/>
      <c r="H89" s="32"/>
      <c r="I89" s="86"/>
      <c r="K89" s="91"/>
    </row>
    <row r="90" spans="1:11">
      <c r="A90" s="41"/>
      <c r="B90" s="41" t="s">
        <v>212</v>
      </c>
      <c r="C90" s="48" t="s">
        <v>213</v>
      </c>
      <c r="D90" s="50">
        <f>SUM(D91:D92)</f>
        <v>84</v>
      </c>
      <c r="E90" s="41"/>
      <c r="F90" s="50">
        <f>SUM(F91:F92)</f>
        <v>0</v>
      </c>
      <c r="H90" s="33"/>
      <c r="I90" s="33"/>
      <c r="K90" s="91"/>
    </row>
    <row r="91" spans="1:11">
      <c r="B91" s="38" t="s">
        <v>214</v>
      </c>
      <c r="C91" s="49" t="s">
        <v>215</v>
      </c>
      <c r="D91" s="11">
        <v>42</v>
      </c>
      <c r="F91" s="35"/>
      <c r="H91" s="32"/>
      <c r="I91" s="86"/>
      <c r="K91" s="91"/>
    </row>
    <row r="92" spans="1:11">
      <c r="B92" s="38" t="s">
        <v>216</v>
      </c>
      <c r="C92" s="49" t="s">
        <v>215</v>
      </c>
      <c r="D92" s="11">
        <v>42</v>
      </c>
      <c r="F92" s="35"/>
      <c r="H92" s="32"/>
      <c r="I92" s="86"/>
      <c r="K92" s="91"/>
    </row>
    <row r="93" spans="1:11">
      <c r="A93" s="41"/>
      <c r="B93" s="41" t="s">
        <v>217</v>
      </c>
      <c r="C93" s="48" t="s">
        <v>218</v>
      </c>
      <c r="D93" s="50">
        <f>SUM(D94:D104)</f>
        <v>231</v>
      </c>
      <c r="E93" s="41"/>
      <c r="F93" s="50">
        <f>SUM(F94:F104)</f>
        <v>0</v>
      </c>
      <c r="H93" s="33"/>
      <c r="I93" s="33"/>
      <c r="K93" s="91"/>
    </row>
    <row r="94" spans="1:11">
      <c r="B94" s="38" t="s">
        <v>219</v>
      </c>
      <c r="C94" s="49" t="s">
        <v>220</v>
      </c>
      <c r="D94" s="11">
        <v>21</v>
      </c>
      <c r="F94" s="35"/>
      <c r="H94" s="32"/>
      <c r="I94" s="86"/>
      <c r="K94" s="91"/>
    </row>
    <row r="95" spans="1:11">
      <c r="B95" s="38" t="s">
        <v>221</v>
      </c>
      <c r="C95" s="49" t="s">
        <v>220</v>
      </c>
      <c r="D95" s="11">
        <v>21</v>
      </c>
      <c r="F95" s="35"/>
      <c r="H95" s="32"/>
      <c r="I95" s="86"/>
      <c r="K95" s="91"/>
    </row>
    <row r="96" spans="1:11">
      <c r="B96" s="38" t="s">
        <v>222</v>
      </c>
      <c r="C96" s="49" t="s">
        <v>220</v>
      </c>
      <c r="D96" s="11">
        <v>21</v>
      </c>
      <c r="F96" s="35"/>
      <c r="H96" s="32"/>
      <c r="I96" s="86"/>
      <c r="K96" s="91"/>
    </row>
    <row r="97" spans="2:11">
      <c r="B97" s="38" t="s">
        <v>223</v>
      </c>
      <c r="C97" s="49" t="s">
        <v>220</v>
      </c>
      <c r="D97" s="11">
        <v>21</v>
      </c>
      <c r="F97" s="35"/>
      <c r="H97" s="32"/>
      <c r="I97" s="86"/>
      <c r="K97" s="91"/>
    </row>
    <row r="98" spans="2:11">
      <c r="B98" s="38" t="s">
        <v>224</v>
      </c>
      <c r="C98" s="49" t="s">
        <v>220</v>
      </c>
      <c r="D98" s="11">
        <v>21</v>
      </c>
      <c r="F98" s="35"/>
      <c r="H98" s="32"/>
      <c r="I98" s="86"/>
      <c r="K98" s="91"/>
    </row>
    <row r="99" spans="2:11">
      <c r="B99" s="38" t="s">
        <v>225</v>
      </c>
      <c r="C99" s="49" t="s">
        <v>220</v>
      </c>
      <c r="D99" s="11">
        <v>21</v>
      </c>
      <c r="F99" s="35"/>
      <c r="H99" s="32"/>
      <c r="I99" s="86"/>
      <c r="K99" s="91"/>
    </row>
    <row r="100" spans="2:11">
      <c r="B100" s="38" t="s">
        <v>226</v>
      </c>
      <c r="C100" s="49" t="s">
        <v>220</v>
      </c>
      <c r="D100" s="11">
        <v>21</v>
      </c>
      <c r="F100" s="35"/>
      <c r="H100" s="32"/>
      <c r="I100" s="86"/>
      <c r="K100" s="91"/>
    </row>
    <row r="101" spans="2:11">
      <c r="B101" s="38" t="s">
        <v>227</v>
      </c>
      <c r="C101" s="49" t="s">
        <v>220</v>
      </c>
      <c r="D101" s="11">
        <v>21</v>
      </c>
      <c r="F101" s="35"/>
      <c r="H101" s="32"/>
      <c r="I101" s="86"/>
      <c r="K101" s="91"/>
    </row>
    <row r="102" spans="2:11">
      <c r="B102" s="38" t="s">
        <v>228</v>
      </c>
      <c r="C102" s="49" t="s">
        <v>220</v>
      </c>
      <c r="D102" s="11">
        <v>21</v>
      </c>
      <c r="F102" s="35"/>
      <c r="H102" s="32"/>
      <c r="I102" s="86"/>
      <c r="K102" s="91"/>
    </row>
    <row r="103" spans="2:11">
      <c r="B103" s="38" t="s">
        <v>229</v>
      </c>
      <c r="C103" s="49" t="s">
        <v>220</v>
      </c>
      <c r="D103" s="11">
        <v>21</v>
      </c>
      <c r="F103" s="35"/>
      <c r="H103" s="32"/>
      <c r="I103" s="86"/>
      <c r="K103" s="91"/>
    </row>
    <row r="104" spans="2:11">
      <c r="B104" s="38" t="s">
        <v>230</v>
      </c>
      <c r="C104" s="49" t="s">
        <v>220</v>
      </c>
      <c r="D104" s="11">
        <v>21</v>
      </c>
      <c r="F104" s="35"/>
      <c r="H104" s="32"/>
      <c r="I104" s="86"/>
      <c r="K104" s="91"/>
    </row>
    <row r="105" spans="2:11">
      <c r="B105" s="38"/>
      <c r="C105" s="38"/>
      <c r="D105" s="11"/>
      <c r="E105" s="38"/>
      <c r="F105" s="38"/>
      <c r="G105" s="46"/>
      <c r="H105" s="45"/>
      <c r="I105" s="45"/>
      <c r="K105" s="91"/>
    </row>
    <row r="106" spans="2:11">
      <c r="G106" s="39"/>
      <c r="H106" s="39"/>
      <c r="I106" s="39"/>
      <c r="K106" s="91"/>
    </row>
    <row r="107" spans="2:11">
      <c r="G107" s="39"/>
      <c r="H107" s="39"/>
      <c r="I107" s="39"/>
      <c r="K107" s="91"/>
    </row>
    <row r="108" spans="2:11">
      <c r="G108" s="39"/>
      <c r="H108" s="39"/>
      <c r="I108" s="39"/>
      <c r="K108" s="91"/>
    </row>
    <row r="109" spans="2:11">
      <c r="G109" s="39"/>
      <c r="H109" s="39"/>
      <c r="I109" s="39"/>
      <c r="K109" s="91"/>
    </row>
    <row r="110" spans="2:11">
      <c r="G110" s="39"/>
      <c r="H110" s="39"/>
      <c r="I110" s="39"/>
      <c r="K110" s="91"/>
    </row>
    <row r="111" spans="2:11">
      <c r="G111" s="39"/>
      <c r="H111" s="39"/>
      <c r="I111" s="39"/>
      <c r="K111" s="91"/>
    </row>
    <row r="112" spans="2:11">
      <c r="G112" s="39"/>
      <c r="H112" s="39"/>
      <c r="I112" s="39"/>
      <c r="K112" s="91"/>
    </row>
    <row r="113" spans="7:11">
      <c r="G113" s="39"/>
      <c r="H113" s="39"/>
      <c r="I113" s="39"/>
      <c r="K113" s="91"/>
    </row>
    <row r="114" spans="7:11">
      <c r="G114" s="39"/>
      <c r="H114" s="39"/>
      <c r="I114" s="39"/>
      <c r="K114" s="91"/>
    </row>
    <row r="115" spans="7:11">
      <c r="G115" s="39"/>
      <c r="H115" s="39"/>
      <c r="I115" s="39"/>
      <c r="K115" s="91"/>
    </row>
    <row r="116" spans="7:11" ht="13.15" customHeight="1">
      <c r="G116" s="39"/>
      <c r="H116" s="39"/>
      <c r="I116" s="39"/>
      <c r="K116" s="91"/>
    </row>
    <row r="117" spans="7:11">
      <c r="G117" s="39"/>
      <c r="H117" s="39"/>
      <c r="I117" s="39"/>
      <c r="K117" s="91"/>
    </row>
    <row r="118" spans="7:11">
      <c r="G118" s="39"/>
      <c r="H118" s="39"/>
      <c r="I118" s="39"/>
      <c r="K118" s="91"/>
    </row>
    <row r="119" spans="7:11">
      <c r="G119" s="39"/>
      <c r="H119" s="39"/>
      <c r="I119" s="39"/>
      <c r="K119" s="91"/>
    </row>
    <row r="120" spans="7:11">
      <c r="G120" s="39"/>
      <c r="H120" s="39"/>
      <c r="I120" s="39"/>
      <c r="K120" s="91"/>
    </row>
    <row r="121" spans="7:11">
      <c r="G121" s="39"/>
      <c r="H121" s="39"/>
      <c r="I121" s="39"/>
      <c r="K121" s="91"/>
    </row>
    <row r="122" spans="7:11">
      <c r="G122" s="39"/>
      <c r="H122" s="39"/>
      <c r="I122" s="39"/>
      <c r="K122" s="91"/>
    </row>
    <row r="123" spans="7:11">
      <c r="G123" s="39"/>
      <c r="H123" s="39"/>
      <c r="I123" s="39"/>
      <c r="K123" s="91"/>
    </row>
    <row r="124" spans="7:11">
      <c r="G124" s="39"/>
      <c r="H124" s="39"/>
      <c r="I124" s="39"/>
      <c r="K124" s="91"/>
    </row>
    <row r="125" spans="7:11">
      <c r="G125" s="39"/>
      <c r="H125" s="39"/>
      <c r="I125" s="39"/>
      <c r="K125" s="91"/>
    </row>
    <row r="126" spans="7:11">
      <c r="G126" s="39"/>
      <c r="H126" s="39"/>
      <c r="I126" s="39"/>
      <c r="K126" s="91"/>
    </row>
  </sheetData>
  <dataValidations count="1">
    <dataValidation type="list" allowBlank="1" showInputMessage="1" showErrorMessage="1" sqref="I11:I104" xr:uid="{00000000-0002-0000-0200-000000000000}">
      <formula1>"novogradnja,prenova,novogradnja in prenova"</formula1>
    </dataValidation>
  </dataValidations>
  <pageMargins left="0.7" right="0.7" top="0.75" bottom="0.75" header="0.3" footer="0.3"/>
  <pageSetup paperSize="9" scale="4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7"/>
  <sheetViews>
    <sheetView workbookViewId="0">
      <selection activeCell="F13" sqref="F13"/>
    </sheetView>
  </sheetViews>
  <sheetFormatPr defaultColWidth="8.85546875" defaultRowHeight="13.9"/>
  <cols>
    <col min="1" max="1" width="10.7109375" style="39" customWidth="1"/>
    <col min="2" max="2" width="11.7109375" style="39" customWidth="1"/>
    <col min="3" max="3" width="40.7109375" style="39" customWidth="1"/>
    <col min="4" max="4" width="12.7109375" style="39" customWidth="1"/>
    <col min="5" max="5" width="4.7109375" style="39" customWidth="1"/>
    <col min="6" max="6" width="12.7109375" style="39" customWidth="1"/>
    <col min="7" max="9" width="12.7109375" style="40" customWidth="1"/>
    <col min="10" max="10" width="4.7109375" style="39" customWidth="1"/>
    <col min="11" max="11" width="30.7109375" style="61" customWidth="1"/>
    <col min="12" max="16384" width="8.85546875" style="39"/>
  </cols>
  <sheetData>
    <row r="1" spans="1:11" ht="20.45">
      <c r="A1" s="2" t="s">
        <v>0</v>
      </c>
    </row>
    <row r="2" spans="1:11">
      <c r="A2" s="3" t="s">
        <v>1</v>
      </c>
    </row>
    <row r="3" spans="1:11">
      <c r="A3" s="4"/>
    </row>
    <row r="4" spans="1:11">
      <c r="A4" s="14"/>
    </row>
    <row r="5" spans="1:11" ht="27.6">
      <c r="A5" s="7" t="s">
        <v>61</v>
      </c>
      <c r="B5" s="19"/>
      <c r="C5" s="8" t="s">
        <v>44</v>
      </c>
      <c r="D5" s="20" t="s">
        <v>62</v>
      </c>
      <c r="E5" s="21"/>
      <c r="F5" s="20" t="s">
        <v>62</v>
      </c>
      <c r="G5" s="29" t="s">
        <v>63</v>
      </c>
      <c r="H5" s="29" t="s">
        <v>63</v>
      </c>
      <c r="I5" s="29" t="s">
        <v>64</v>
      </c>
      <c r="K5" s="61" t="s">
        <v>10</v>
      </c>
    </row>
    <row r="6" spans="1:11">
      <c r="A6" s="5"/>
      <c r="B6" s="6"/>
      <c r="C6" s="14"/>
      <c r="D6" s="22"/>
      <c r="E6" s="23"/>
      <c r="F6" s="24"/>
      <c r="G6" s="30"/>
      <c r="H6" s="30"/>
      <c r="I6" s="30"/>
    </row>
    <row r="7" spans="1:11" ht="27.6">
      <c r="A7" s="5" t="s">
        <v>65</v>
      </c>
      <c r="B7" s="5" t="s">
        <v>66</v>
      </c>
      <c r="C7" s="14" t="s">
        <v>67</v>
      </c>
      <c r="D7" s="22" t="s">
        <v>46</v>
      </c>
      <c r="E7" s="23"/>
      <c r="F7" s="25" t="s">
        <v>47</v>
      </c>
      <c r="G7" s="22" t="s">
        <v>46</v>
      </c>
      <c r="H7" s="25" t="s">
        <v>47</v>
      </c>
      <c r="I7" s="25" t="s">
        <v>47</v>
      </c>
      <c r="K7" s="88" t="s">
        <v>4</v>
      </c>
    </row>
    <row r="8" spans="1:11">
      <c r="A8" s="13"/>
      <c r="B8" s="13"/>
      <c r="C8" s="13"/>
      <c r="D8" s="22"/>
      <c r="E8" s="13"/>
      <c r="F8" s="24"/>
      <c r="G8" s="16"/>
      <c r="H8" s="16"/>
      <c r="I8" s="16"/>
    </row>
    <row r="9" spans="1:11" ht="27.6">
      <c r="A9" s="7" t="s">
        <v>29</v>
      </c>
      <c r="B9" s="7" t="s">
        <v>231</v>
      </c>
      <c r="C9" s="8" t="s">
        <v>232</v>
      </c>
      <c r="D9" s="15">
        <f>D31+D11+D37</f>
        <v>777</v>
      </c>
      <c r="E9" s="15"/>
      <c r="F9" s="15">
        <f>F31+F11+F37</f>
        <v>0</v>
      </c>
      <c r="G9" s="31" t="s">
        <v>70</v>
      </c>
      <c r="H9" s="31" t="s">
        <v>71</v>
      </c>
      <c r="I9" s="31" t="s">
        <v>72</v>
      </c>
      <c r="K9" s="61" t="s">
        <v>73</v>
      </c>
    </row>
    <row r="10" spans="1:11">
      <c r="A10" s="9"/>
      <c r="B10" s="9"/>
      <c r="C10" s="10"/>
      <c r="D10" s="22"/>
      <c r="E10" s="26"/>
      <c r="F10" s="27"/>
      <c r="G10" s="31"/>
      <c r="H10" s="31"/>
      <c r="I10" s="31"/>
    </row>
    <row r="11" spans="1:11">
      <c r="A11" s="18"/>
      <c r="B11" s="18" t="s">
        <v>233</v>
      </c>
      <c r="C11" s="17" t="s">
        <v>234</v>
      </c>
      <c r="D11" s="64">
        <f>D12+D17+D19+D21+D23</f>
        <v>272</v>
      </c>
      <c r="E11" s="64"/>
      <c r="F11" s="64">
        <f>F12+F17+F19+F21+F23</f>
        <v>0</v>
      </c>
    </row>
    <row r="12" spans="1:11">
      <c r="A12" s="47"/>
      <c r="B12" s="41" t="s">
        <v>235</v>
      </c>
      <c r="C12" s="48" t="s">
        <v>236</v>
      </c>
      <c r="D12" s="62">
        <f>SUM(D13:D16)</f>
        <v>115</v>
      </c>
      <c r="E12" s="62"/>
      <c r="F12" s="62">
        <f>SUM(F13:F16)</f>
        <v>0</v>
      </c>
      <c r="G12" s="46" t="s">
        <v>237</v>
      </c>
      <c r="H12" s="32"/>
      <c r="I12" s="32"/>
      <c r="J12" s="38"/>
    </row>
    <row r="13" spans="1:11">
      <c r="A13" s="38"/>
      <c r="B13" s="38" t="s">
        <v>238</v>
      </c>
      <c r="C13" s="49" t="s">
        <v>239</v>
      </c>
      <c r="D13" s="63">
        <v>50</v>
      </c>
      <c r="E13" s="63"/>
      <c r="F13" s="82"/>
      <c r="H13" s="32"/>
      <c r="I13" s="32"/>
      <c r="J13" s="38"/>
    </row>
    <row r="14" spans="1:11">
      <c r="A14" s="38"/>
      <c r="B14" s="38" t="s">
        <v>240</v>
      </c>
      <c r="C14" s="49" t="s">
        <v>241</v>
      </c>
      <c r="D14" s="63">
        <v>35</v>
      </c>
      <c r="E14" s="63"/>
      <c r="F14" s="82"/>
      <c r="H14" s="32"/>
      <c r="I14" s="32"/>
      <c r="J14" s="38"/>
    </row>
    <row r="15" spans="1:11">
      <c r="A15" s="38"/>
      <c r="B15" s="38" t="s">
        <v>242</v>
      </c>
      <c r="C15" s="49" t="s">
        <v>243</v>
      </c>
      <c r="D15" s="63">
        <v>20</v>
      </c>
      <c r="E15" s="63"/>
      <c r="F15" s="82"/>
      <c r="H15" s="32"/>
      <c r="I15" s="32"/>
      <c r="J15" s="38"/>
    </row>
    <row r="16" spans="1:11">
      <c r="A16" s="38"/>
      <c r="B16" s="38" t="s">
        <v>244</v>
      </c>
      <c r="C16" s="49" t="s">
        <v>245</v>
      </c>
      <c r="D16" s="63">
        <v>10</v>
      </c>
      <c r="E16" s="63"/>
      <c r="F16" s="82"/>
      <c r="H16" s="32"/>
      <c r="I16" s="32"/>
      <c r="J16" s="38"/>
    </row>
    <row r="17" spans="1:11">
      <c r="A17" s="47"/>
      <c r="B17" s="41" t="s">
        <v>246</v>
      </c>
      <c r="C17" s="48" t="s">
        <v>247</v>
      </c>
      <c r="D17" s="62">
        <f>SUM(D18)</f>
        <v>40</v>
      </c>
      <c r="E17" s="62"/>
      <c r="F17" s="62">
        <f>SUM(F18)</f>
        <v>0</v>
      </c>
      <c r="G17" s="46" t="s">
        <v>248</v>
      </c>
      <c r="H17" s="32"/>
      <c r="I17" s="32"/>
      <c r="J17" s="38"/>
    </row>
    <row r="18" spans="1:11">
      <c r="A18" s="38"/>
      <c r="B18" s="38" t="s">
        <v>246</v>
      </c>
      <c r="C18" s="49" t="s">
        <v>249</v>
      </c>
      <c r="D18" s="63">
        <v>40</v>
      </c>
      <c r="E18" s="63"/>
      <c r="F18" s="82"/>
      <c r="H18" s="32"/>
      <c r="I18" s="32"/>
      <c r="J18" s="38"/>
    </row>
    <row r="19" spans="1:11">
      <c r="A19" s="47"/>
      <c r="B19" s="41" t="s">
        <v>250</v>
      </c>
      <c r="C19" s="48" t="s">
        <v>251</v>
      </c>
      <c r="D19" s="62">
        <f>SUM(D20)</f>
        <v>0</v>
      </c>
      <c r="E19" s="62"/>
      <c r="F19" s="62">
        <f>SUM(F20)</f>
        <v>0</v>
      </c>
      <c r="G19" s="46"/>
      <c r="H19" s="32"/>
      <c r="I19" s="32"/>
      <c r="J19" s="38"/>
    </row>
    <row r="20" spans="1:11">
      <c r="A20" s="38"/>
      <c r="B20" s="38" t="s">
        <v>250</v>
      </c>
      <c r="C20" s="49" t="s">
        <v>252</v>
      </c>
      <c r="D20" s="63">
        <v>0</v>
      </c>
      <c r="E20" s="63"/>
      <c r="F20" s="82"/>
      <c r="G20" s="45"/>
      <c r="H20" s="32"/>
      <c r="I20" s="32"/>
      <c r="J20" s="38"/>
    </row>
    <row r="21" spans="1:11">
      <c r="A21" s="47"/>
      <c r="B21" s="41" t="s">
        <v>253</v>
      </c>
      <c r="C21" s="48" t="s">
        <v>254</v>
      </c>
      <c r="D21" s="62">
        <f>SUM(D22:D22)</f>
        <v>21</v>
      </c>
      <c r="E21" s="62"/>
      <c r="F21" s="62">
        <f>SUM(F22:F22)</f>
        <v>0</v>
      </c>
      <c r="G21" s="46"/>
      <c r="H21" s="32"/>
      <c r="I21" s="32"/>
      <c r="J21" s="38"/>
    </row>
    <row r="22" spans="1:11">
      <c r="A22" s="38"/>
      <c r="B22" s="38" t="s">
        <v>255</v>
      </c>
      <c r="C22" s="49" t="s">
        <v>256</v>
      </c>
      <c r="D22" s="63">
        <v>21</v>
      </c>
      <c r="E22" s="63"/>
      <c r="F22" s="82"/>
      <c r="G22" s="46"/>
      <c r="H22" s="32"/>
      <c r="I22" s="32"/>
      <c r="J22" s="38"/>
    </row>
    <row r="23" spans="1:11">
      <c r="A23" s="41"/>
      <c r="B23" s="41" t="s">
        <v>257</v>
      </c>
      <c r="C23" s="48" t="s">
        <v>258</v>
      </c>
      <c r="D23" s="62">
        <f>SUM(D24:D29)</f>
        <v>96</v>
      </c>
      <c r="E23" s="62"/>
      <c r="F23" s="62">
        <f>SUM(F24:F29)</f>
        <v>0</v>
      </c>
      <c r="G23" s="46"/>
      <c r="H23" s="32"/>
      <c r="I23" s="32"/>
      <c r="J23" s="38"/>
    </row>
    <row r="24" spans="1:11">
      <c r="A24" s="38"/>
      <c r="B24" s="38" t="s">
        <v>259</v>
      </c>
      <c r="C24" s="49" t="s">
        <v>260</v>
      </c>
      <c r="D24" s="83">
        <v>16</v>
      </c>
      <c r="E24" s="63"/>
      <c r="F24" s="82"/>
      <c r="G24" s="45"/>
      <c r="H24" s="32"/>
      <c r="I24" s="32"/>
      <c r="J24" s="38"/>
    </row>
    <row r="25" spans="1:11">
      <c r="A25" s="38"/>
      <c r="B25" s="38" t="s">
        <v>261</v>
      </c>
      <c r="C25" s="49" t="s">
        <v>260</v>
      </c>
      <c r="D25" s="83">
        <v>16</v>
      </c>
      <c r="E25" s="63"/>
      <c r="F25" s="82"/>
      <c r="G25" s="45"/>
      <c r="H25" s="32"/>
      <c r="I25" s="32"/>
      <c r="J25" s="38"/>
    </row>
    <row r="26" spans="1:11">
      <c r="A26" s="38"/>
      <c r="B26" s="38" t="s">
        <v>262</v>
      </c>
      <c r="C26" s="49" t="s">
        <v>260</v>
      </c>
      <c r="D26" s="83">
        <v>16</v>
      </c>
      <c r="E26" s="63"/>
      <c r="F26" s="82"/>
      <c r="G26" s="45"/>
      <c r="H26" s="32"/>
      <c r="I26" s="32"/>
      <c r="J26" s="38"/>
    </row>
    <row r="27" spans="1:11">
      <c r="A27" s="38"/>
      <c r="B27" s="38" t="s">
        <v>263</v>
      </c>
      <c r="C27" s="49" t="s">
        <v>260</v>
      </c>
      <c r="D27" s="83">
        <v>16</v>
      </c>
      <c r="E27" s="63"/>
      <c r="F27" s="82"/>
      <c r="G27" s="45"/>
      <c r="H27" s="32"/>
      <c r="I27" s="32"/>
      <c r="J27" s="38"/>
    </row>
    <row r="28" spans="1:11">
      <c r="A28" s="38"/>
      <c r="B28" s="38" t="s">
        <v>264</v>
      </c>
      <c r="C28" s="49" t="s">
        <v>260</v>
      </c>
      <c r="D28" s="83">
        <v>16</v>
      </c>
      <c r="E28" s="63"/>
      <c r="F28" s="82"/>
      <c r="G28" s="45"/>
      <c r="H28" s="32"/>
      <c r="I28" s="32"/>
      <c r="J28" s="38"/>
    </row>
    <row r="29" spans="1:11">
      <c r="A29" s="38"/>
      <c r="B29" s="38" t="s">
        <v>265</v>
      </c>
      <c r="C29" s="49" t="s">
        <v>260</v>
      </c>
      <c r="D29" s="83">
        <v>16</v>
      </c>
      <c r="E29" s="63"/>
      <c r="F29" s="82"/>
      <c r="G29" s="45"/>
      <c r="H29" s="32"/>
      <c r="I29" s="32"/>
      <c r="J29" s="38"/>
    </row>
    <row r="30" spans="1:11">
      <c r="A30" s="9"/>
      <c r="B30" s="9"/>
      <c r="C30" s="10"/>
      <c r="D30" s="22"/>
      <c r="E30" s="26"/>
      <c r="F30" s="27"/>
      <c r="G30" s="31"/>
      <c r="H30" s="31"/>
      <c r="I30" s="31"/>
    </row>
    <row r="31" spans="1:11">
      <c r="A31" s="18"/>
      <c r="B31" s="18" t="s">
        <v>266</v>
      </c>
      <c r="C31" s="17" t="s">
        <v>267</v>
      </c>
      <c r="D31" s="28">
        <f>D32+D34</f>
        <v>65</v>
      </c>
      <c r="E31" s="28"/>
      <c r="F31" s="28">
        <f t="shared" ref="F31" si="0">F32+F34</f>
        <v>0</v>
      </c>
      <c r="H31" s="39"/>
      <c r="I31" s="39"/>
    </row>
    <row r="32" spans="1:11" ht="27.6">
      <c r="A32" s="41"/>
      <c r="B32" s="41" t="s">
        <v>268</v>
      </c>
      <c r="C32" s="41" t="s">
        <v>269</v>
      </c>
      <c r="D32" s="62">
        <f>SUM(D33)</f>
        <v>40</v>
      </c>
      <c r="E32" s="41"/>
      <c r="F32" s="50">
        <f>SUM(F33)</f>
        <v>0</v>
      </c>
      <c r="G32" s="46" t="s">
        <v>270</v>
      </c>
      <c r="H32" s="32"/>
      <c r="I32" s="32"/>
      <c r="J32" s="38"/>
      <c r="K32" s="61" t="s">
        <v>271</v>
      </c>
    </row>
    <row r="33" spans="1:11">
      <c r="A33" s="38"/>
      <c r="B33" s="38" t="s">
        <v>268</v>
      </c>
      <c r="C33" s="38" t="s">
        <v>272</v>
      </c>
      <c r="D33" s="63">
        <v>40</v>
      </c>
      <c r="E33" s="38"/>
      <c r="F33" s="35"/>
      <c r="H33" s="32"/>
      <c r="I33" s="32"/>
      <c r="J33" s="38"/>
    </row>
    <row r="34" spans="1:11">
      <c r="A34" s="41"/>
      <c r="B34" s="41" t="s">
        <v>273</v>
      </c>
      <c r="C34" s="41" t="s">
        <v>274</v>
      </c>
      <c r="D34" s="62">
        <f>SUM(D35:D35)</f>
        <v>25</v>
      </c>
      <c r="E34" s="41"/>
      <c r="F34" s="50">
        <f>SUM(F35:F35)</f>
        <v>0</v>
      </c>
      <c r="G34" s="46"/>
      <c r="H34" s="32"/>
      <c r="I34" s="32"/>
      <c r="J34" s="38"/>
    </row>
    <row r="35" spans="1:11">
      <c r="A35" s="38"/>
      <c r="B35" s="38" t="s">
        <v>273</v>
      </c>
      <c r="C35" s="38" t="s">
        <v>245</v>
      </c>
      <c r="D35" s="63">
        <v>25</v>
      </c>
      <c r="E35" s="38"/>
      <c r="F35" s="35"/>
      <c r="G35" s="46"/>
      <c r="H35" s="32"/>
      <c r="I35" s="32"/>
      <c r="J35" s="38"/>
      <c r="K35" s="61" t="s">
        <v>275</v>
      </c>
    </row>
    <row r="36" spans="1:11">
      <c r="A36" s="38"/>
      <c r="B36" s="38"/>
      <c r="C36" s="38"/>
      <c r="D36" s="63"/>
      <c r="E36" s="63"/>
      <c r="F36" s="63"/>
      <c r="G36" s="63"/>
      <c r="H36" s="63"/>
      <c r="I36" s="63"/>
      <c r="J36" s="63"/>
    </row>
    <row r="37" spans="1:11">
      <c r="A37" s="18"/>
      <c r="B37" s="18" t="s">
        <v>276</v>
      </c>
      <c r="C37" s="17" t="s">
        <v>277</v>
      </c>
      <c r="D37" s="64">
        <f>D38+D40+D42+D47+D49+D55</f>
        <v>440</v>
      </c>
      <c r="E37" s="64"/>
      <c r="F37" s="64">
        <f t="shared" ref="F37" si="1">F38+F40+F42+F47+F49+F55</f>
        <v>0</v>
      </c>
      <c r="G37" s="42"/>
      <c r="H37" s="39"/>
      <c r="I37" s="39"/>
    </row>
    <row r="38" spans="1:11">
      <c r="A38" s="41"/>
      <c r="B38" s="41" t="s">
        <v>278</v>
      </c>
      <c r="C38" s="41" t="s">
        <v>279</v>
      </c>
      <c r="D38" s="62">
        <f>SUM(D39)</f>
        <v>0</v>
      </c>
      <c r="E38" s="41"/>
      <c r="F38" s="50">
        <f>SUM(F39)</f>
        <v>0</v>
      </c>
      <c r="G38" s="46"/>
      <c r="H38" s="32"/>
      <c r="I38" s="32"/>
      <c r="J38" s="38"/>
    </row>
    <row r="39" spans="1:11">
      <c r="A39" s="38"/>
      <c r="B39" s="38" t="s">
        <v>280</v>
      </c>
      <c r="C39" s="38" t="s">
        <v>281</v>
      </c>
      <c r="D39" s="63">
        <v>0</v>
      </c>
      <c r="E39" s="38"/>
      <c r="F39" s="35"/>
      <c r="G39" s="46"/>
      <c r="H39" s="32"/>
      <c r="I39" s="32"/>
      <c r="J39" s="38"/>
    </row>
    <row r="40" spans="1:11">
      <c r="A40" s="41"/>
      <c r="B40" s="41" t="s">
        <v>282</v>
      </c>
      <c r="C40" s="41" t="s">
        <v>283</v>
      </c>
      <c r="D40" s="62">
        <f>SUM(D41)</f>
        <v>11</v>
      </c>
      <c r="E40" s="41"/>
      <c r="F40" s="50">
        <f>SUM(F41)</f>
        <v>0</v>
      </c>
      <c r="G40" s="46"/>
      <c r="H40" s="32"/>
      <c r="I40" s="32"/>
      <c r="J40" s="38"/>
    </row>
    <row r="41" spans="1:11">
      <c r="A41" s="38"/>
      <c r="B41" s="38" t="s">
        <v>284</v>
      </c>
      <c r="C41" s="38" t="s">
        <v>285</v>
      </c>
      <c r="D41" s="63">
        <v>11</v>
      </c>
      <c r="E41" s="38"/>
      <c r="F41" s="35"/>
      <c r="G41" s="46"/>
      <c r="H41" s="32"/>
      <c r="I41" s="32"/>
      <c r="J41" s="38"/>
    </row>
    <row r="42" spans="1:11">
      <c r="A42" s="41"/>
      <c r="B42" s="41" t="s">
        <v>286</v>
      </c>
      <c r="C42" s="41" t="s">
        <v>287</v>
      </c>
      <c r="D42" s="62">
        <f>SUM(D43:D46)</f>
        <v>92</v>
      </c>
      <c r="E42" s="41"/>
      <c r="F42" s="62">
        <f>SUM(F43:F46)</f>
        <v>0</v>
      </c>
      <c r="G42" s="46"/>
      <c r="H42" s="32"/>
      <c r="I42" s="32"/>
      <c r="J42" s="38"/>
    </row>
    <row r="43" spans="1:11">
      <c r="A43" s="38"/>
      <c r="B43" s="38" t="s">
        <v>288</v>
      </c>
      <c r="C43" s="38" t="s">
        <v>289</v>
      </c>
      <c r="D43" s="63">
        <v>30</v>
      </c>
      <c r="E43" s="38"/>
      <c r="F43" s="35"/>
      <c r="G43" s="46"/>
      <c r="H43" s="32"/>
      <c r="I43" s="32"/>
      <c r="J43" s="38"/>
    </row>
    <row r="44" spans="1:11">
      <c r="A44" s="38"/>
      <c r="B44" s="38" t="s">
        <v>290</v>
      </c>
      <c r="C44" s="38" t="s">
        <v>291</v>
      </c>
      <c r="D44" s="63">
        <v>30</v>
      </c>
      <c r="E44" s="38"/>
      <c r="F44" s="35"/>
      <c r="G44" s="46"/>
      <c r="H44" s="32"/>
      <c r="I44" s="32"/>
      <c r="J44" s="38"/>
    </row>
    <row r="45" spans="1:11">
      <c r="A45" s="38"/>
      <c r="B45" s="38" t="s">
        <v>292</v>
      </c>
      <c r="C45" s="38" t="s">
        <v>293</v>
      </c>
      <c r="D45" s="63">
        <v>12</v>
      </c>
      <c r="E45" s="38"/>
      <c r="F45" s="35"/>
      <c r="G45" s="46"/>
      <c r="H45" s="32"/>
      <c r="I45" s="32"/>
      <c r="J45" s="38"/>
    </row>
    <row r="46" spans="1:11">
      <c r="A46" s="38"/>
      <c r="B46" s="38" t="s">
        <v>294</v>
      </c>
      <c r="C46" s="38" t="s">
        <v>295</v>
      </c>
      <c r="D46" s="63">
        <v>20</v>
      </c>
      <c r="E46" s="38"/>
      <c r="F46" s="35"/>
      <c r="G46" s="46"/>
      <c r="H46" s="32"/>
      <c r="I46" s="32"/>
      <c r="J46" s="38"/>
    </row>
    <row r="47" spans="1:11">
      <c r="A47" s="41"/>
      <c r="B47" s="41" t="s">
        <v>296</v>
      </c>
      <c r="C47" s="41" t="s">
        <v>297</v>
      </c>
      <c r="D47" s="62">
        <f>SUM(D48:D48)</f>
        <v>42</v>
      </c>
      <c r="E47" s="41"/>
      <c r="F47" s="50">
        <f>SUM(F48:F48)</f>
        <v>0</v>
      </c>
      <c r="G47" s="46" t="s">
        <v>298</v>
      </c>
      <c r="H47" s="32"/>
      <c r="I47" s="32"/>
      <c r="J47" s="38"/>
    </row>
    <row r="48" spans="1:11">
      <c r="A48" s="38"/>
      <c r="B48" s="38" t="s">
        <v>296</v>
      </c>
      <c r="C48" s="38" t="s">
        <v>299</v>
      </c>
      <c r="D48" s="63">
        <v>42</v>
      </c>
      <c r="E48" s="38"/>
      <c r="F48" s="35"/>
      <c r="H48" s="32"/>
      <c r="I48" s="32"/>
      <c r="J48" s="38"/>
    </row>
    <row r="49" spans="1:11">
      <c r="A49" s="41"/>
      <c r="B49" s="41" t="s">
        <v>300</v>
      </c>
      <c r="C49" s="41" t="s">
        <v>301</v>
      </c>
      <c r="D49" s="62">
        <f>SUM(D50:D54)</f>
        <v>135</v>
      </c>
      <c r="E49" s="41"/>
      <c r="F49" s="50">
        <f>SUM(F50:F54)</f>
        <v>0</v>
      </c>
      <c r="G49" s="46"/>
      <c r="H49" s="32"/>
      <c r="I49" s="32"/>
      <c r="J49" s="38"/>
    </row>
    <row r="50" spans="1:11">
      <c r="A50" s="38"/>
      <c r="B50" s="38" t="s">
        <v>302</v>
      </c>
      <c r="C50" s="38" t="s">
        <v>303</v>
      </c>
      <c r="D50" s="63">
        <v>10</v>
      </c>
      <c r="E50" s="38"/>
      <c r="F50" s="35"/>
      <c r="G50" s="45"/>
      <c r="H50" s="32"/>
      <c r="I50" s="32"/>
      <c r="J50" s="38"/>
    </row>
    <row r="51" spans="1:11">
      <c r="A51" s="38"/>
      <c r="B51" s="38" t="s">
        <v>304</v>
      </c>
      <c r="C51" s="38" t="s">
        <v>305</v>
      </c>
      <c r="D51" s="63">
        <v>125</v>
      </c>
      <c r="E51" s="38"/>
      <c r="F51" s="35"/>
      <c r="G51" s="45"/>
      <c r="H51" s="32"/>
      <c r="I51" s="32"/>
      <c r="J51" s="38"/>
    </row>
    <row r="52" spans="1:11">
      <c r="A52" s="38"/>
      <c r="B52" s="38" t="s">
        <v>306</v>
      </c>
      <c r="C52" s="38" t="s">
        <v>305</v>
      </c>
      <c r="D52" s="63"/>
      <c r="E52" s="38"/>
      <c r="F52" s="35"/>
      <c r="G52" s="45"/>
      <c r="H52" s="32"/>
      <c r="I52" s="32"/>
      <c r="J52" s="38"/>
      <c r="K52" s="61" t="s">
        <v>307</v>
      </c>
    </row>
    <row r="53" spans="1:11">
      <c r="A53" s="38"/>
      <c r="B53" s="38" t="s">
        <v>308</v>
      </c>
      <c r="C53" s="38" t="s">
        <v>305</v>
      </c>
      <c r="D53" s="63"/>
      <c r="E53" s="38"/>
      <c r="F53" s="35"/>
      <c r="G53" s="45"/>
      <c r="H53" s="32"/>
      <c r="I53" s="32"/>
      <c r="J53" s="38"/>
      <c r="K53" s="61" t="s">
        <v>307</v>
      </c>
    </row>
    <row r="54" spans="1:11">
      <c r="A54" s="38"/>
      <c r="B54" s="38" t="s">
        <v>309</v>
      </c>
      <c r="C54" s="38" t="s">
        <v>305</v>
      </c>
      <c r="D54" s="63"/>
      <c r="E54" s="38"/>
      <c r="F54" s="35"/>
      <c r="G54" s="45"/>
      <c r="H54" s="32"/>
      <c r="I54" s="32"/>
      <c r="J54" s="38"/>
      <c r="K54" s="61" t="s">
        <v>307</v>
      </c>
    </row>
    <row r="55" spans="1:11">
      <c r="A55" s="41"/>
      <c r="B55" s="41" t="s">
        <v>310</v>
      </c>
      <c r="C55" s="41" t="s">
        <v>311</v>
      </c>
      <c r="D55" s="62">
        <f>SUM(D56:D57)</f>
        <v>160</v>
      </c>
      <c r="E55" s="41"/>
      <c r="F55" s="62">
        <f>SUM(F56:F57)</f>
        <v>0</v>
      </c>
      <c r="G55" s="45"/>
      <c r="H55" s="32"/>
      <c r="I55" s="32"/>
      <c r="J55" s="38"/>
    </row>
    <row r="56" spans="1:11" ht="27.6">
      <c r="A56" s="38"/>
      <c r="B56" s="38" t="s">
        <v>312</v>
      </c>
      <c r="C56" s="38" t="s">
        <v>313</v>
      </c>
      <c r="D56" s="63">
        <v>100</v>
      </c>
      <c r="E56" s="38"/>
      <c r="F56" s="35"/>
      <c r="G56" s="45"/>
      <c r="H56" s="32"/>
      <c r="I56" s="32"/>
      <c r="J56" s="38"/>
      <c r="K56" s="61" t="s">
        <v>314</v>
      </c>
    </row>
    <row r="57" spans="1:11">
      <c r="A57" s="38"/>
      <c r="B57" s="38" t="s">
        <v>315</v>
      </c>
      <c r="C57" s="38" t="s">
        <v>316</v>
      </c>
      <c r="D57" s="63">
        <v>60</v>
      </c>
      <c r="E57" s="38"/>
      <c r="F57" s="35"/>
      <c r="G57" s="45"/>
      <c r="H57" s="32"/>
      <c r="I57" s="32"/>
      <c r="J57" s="38"/>
    </row>
    <row r="58" spans="1:11" ht="27.6">
      <c r="A58" s="47"/>
      <c r="B58" s="41" t="s">
        <v>317</v>
      </c>
      <c r="C58" s="41" t="s">
        <v>318</v>
      </c>
      <c r="D58" s="62">
        <f>SUM(D59:D65)</f>
        <v>64</v>
      </c>
      <c r="E58" s="41"/>
      <c r="F58" s="41">
        <f>SUM(F59:F65)</f>
        <v>0</v>
      </c>
      <c r="G58" s="46" t="s">
        <v>319</v>
      </c>
      <c r="H58" s="85"/>
      <c r="I58" s="85"/>
      <c r="J58" s="38"/>
    </row>
    <row r="59" spans="1:11">
      <c r="A59" s="38"/>
      <c r="B59" s="38" t="s">
        <v>320</v>
      </c>
      <c r="C59" s="38" t="s">
        <v>321</v>
      </c>
      <c r="D59" s="63">
        <v>25</v>
      </c>
      <c r="E59" s="38"/>
      <c r="F59" s="52"/>
      <c r="G59" s="45"/>
      <c r="H59" s="85"/>
      <c r="I59" s="85"/>
      <c r="J59" s="38"/>
    </row>
    <row r="60" spans="1:11">
      <c r="A60" s="38"/>
      <c r="B60" s="38" t="s">
        <v>322</v>
      </c>
      <c r="C60" s="38" t="s">
        <v>323</v>
      </c>
      <c r="D60" s="63">
        <v>10</v>
      </c>
      <c r="E60" s="38"/>
      <c r="F60" s="52"/>
      <c r="G60" s="45"/>
      <c r="H60" s="85"/>
      <c r="I60" s="85"/>
      <c r="J60" s="38"/>
    </row>
    <row r="61" spans="1:11">
      <c r="A61" s="38"/>
      <c r="B61" s="38" t="s">
        <v>324</v>
      </c>
      <c r="C61" s="38" t="s">
        <v>325</v>
      </c>
      <c r="D61" s="63">
        <v>15</v>
      </c>
      <c r="E61" s="38"/>
      <c r="F61" s="52"/>
      <c r="G61" s="45"/>
      <c r="H61" s="85"/>
      <c r="I61" s="85"/>
      <c r="J61" s="38"/>
    </row>
    <row r="62" spans="1:11">
      <c r="A62" s="38"/>
      <c r="B62" s="38" t="s">
        <v>326</v>
      </c>
      <c r="C62" s="38" t="s">
        <v>327</v>
      </c>
      <c r="D62" s="63">
        <v>2</v>
      </c>
      <c r="E62" s="38"/>
      <c r="F62" s="52"/>
      <c r="G62" s="45"/>
      <c r="H62" s="85"/>
      <c r="I62" s="85"/>
      <c r="J62" s="38"/>
    </row>
    <row r="63" spans="1:11">
      <c r="A63" s="38"/>
      <c r="B63" s="38" t="s">
        <v>328</v>
      </c>
      <c r="C63" s="38" t="s">
        <v>329</v>
      </c>
      <c r="D63" s="63"/>
      <c r="E63" s="38"/>
      <c r="F63" s="52"/>
      <c r="G63" s="45"/>
      <c r="H63" s="85"/>
      <c r="I63" s="85"/>
      <c r="J63" s="38"/>
    </row>
    <row r="64" spans="1:11">
      <c r="A64" s="38"/>
      <c r="B64" s="38" t="s">
        <v>330</v>
      </c>
      <c r="C64" s="38" t="s">
        <v>331</v>
      </c>
      <c r="D64" s="63">
        <v>6</v>
      </c>
      <c r="E64" s="38"/>
      <c r="F64" s="52"/>
      <c r="G64" s="45"/>
      <c r="H64" s="85"/>
      <c r="I64" s="85"/>
      <c r="J64" s="38"/>
    </row>
    <row r="65" spans="1:10">
      <c r="A65" s="38"/>
      <c r="B65" s="38" t="s">
        <v>332</v>
      </c>
      <c r="C65" s="38" t="s">
        <v>333</v>
      </c>
      <c r="D65" s="63">
        <v>6</v>
      </c>
      <c r="E65" s="38"/>
      <c r="F65" s="52"/>
      <c r="G65" s="45"/>
      <c r="H65" s="85"/>
      <c r="I65" s="85"/>
      <c r="J65" s="38"/>
    </row>
    <row r="66" spans="1:10">
      <c r="A66" s="38"/>
      <c r="B66" s="38"/>
      <c r="C66" s="38"/>
      <c r="D66" s="38"/>
      <c r="E66" s="38"/>
      <c r="F66" s="38"/>
      <c r="G66" s="45"/>
      <c r="H66" s="45"/>
      <c r="I66" s="45"/>
      <c r="J66" s="38"/>
    </row>
    <row r="67" spans="1:10">
      <c r="A67" s="38"/>
      <c r="B67" s="38"/>
      <c r="C67" s="38"/>
      <c r="D67" s="38"/>
      <c r="E67" s="38"/>
      <c r="F67" s="38"/>
      <c r="G67" s="45"/>
      <c r="H67" s="45"/>
      <c r="I67" s="45"/>
      <c r="J67" s="38"/>
    </row>
  </sheetData>
  <dataValidations disablePrompts="1" count="1">
    <dataValidation type="list" allowBlank="1" showInputMessage="1" showErrorMessage="1" sqref="I11:I65" xr:uid="{00000000-0002-0000-0300-000000000000}">
      <formula1>"novogradnja,prenova,novogradnja in prenova"</formula1>
    </dataValidation>
  </dataValidations>
  <pageMargins left="0.7" right="0.7" top="0.75" bottom="0.75" header="0.3" footer="0.3"/>
  <pageSetup paperSize="9" scale="4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88"/>
  <sheetViews>
    <sheetView workbookViewId="0">
      <selection activeCell="F12" sqref="F12"/>
    </sheetView>
  </sheetViews>
  <sheetFormatPr defaultColWidth="8.85546875" defaultRowHeight="13.9"/>
  <cols>
    <col min="1" max="1" width="10.7109375" style="39" customWidth="1"/>
    <col min="2" max="2" width="11.7109375" style="39" customWidth="1"/>
    <col min="3" max="3" width="40.7109375" style="39" customWidth="1"/>
    <col min="4" max="4" width="12.7109375" style="39" customWidth="1"/>
    <col min="5" max="5" width="4.7109375" style="39" customWidth="1"/>
    <col min="6" max="6" width="12.7109375" style="39" customWidth="1"/>
    <col min="7" max="9" width="12.7109375" style="40" customWidth="1"/>
    <col min="10" max="10" width="4.7109375" style="39" customWidth="1"/>
    <col min="11" max="11" width="30.7109375" style="61" customWidth="1"/>
    <col min="12" max="16384" width="8.85546875" style="39"/>
  </cols>
  <sheetData>
    <row r="1" spans="1:11" ht="20.45">
      <c r="A1" s="2" t="s">
        <v>0</v>
      </c>
    </row>
    <row r="2" spans="1:11">
      <c r="A2" s="3" t="s">
        <v>1</v>
      </c>
    </row>
    <row r="3" spans="1:11">
      <c r="A3" s="4"/>
    </row>
    <row r="4" spans="1:11">
      <c r="A4" s="14"/>
    </row>
    <row r="5" spans="1:11" ht="27.6">
      <c r="A5" s="7" t="s">
        <v>61</v>
      </c>
      <c r="B5" s="19"/>
      <c r="C5" s="8" t="s">
        <v>44</v>
      </c>
      <c r="D5" s="20" t="s">
        <v>62</v>
      </c>
      <c r="E5" s="21"/>
      <c r="F5" s="20" t="s">
        <v>62</v>
      </c>
      <c r="G5" s="29" t="s">
        <v>63</v>
      </c>
      <c r="H5" s="29" t="s">
        <v>63</v>
      </c>
      <c r="I5" s="29" t="s">
        <v>64</v>
      </c>
      <c r="K5" s="61" t="s">
        <v>10</v>
      </c>
    </row>
    <row r="6" spans="1:11">
      <c r="A6" s="5"/>
      <c r="B6" s="6"/>
      <c r="C6" s="14"/>
      <c r="D6" s="22"/>
      <c r="E6" s="23"/>
      <c r="F6" s="24"/>
      <c r="G6" s="30"/>
      <c r="H6" s="30"/>
      <c r="I6" s="30"/>
    </row>
    <row r="7" spans="1:11" ht="27.6">
      <c r="A7" s="5" t="s">
        <v>65</v>
      </c>
      <c r="B7" s="5" t="s">
        <v>66</v>
      </c>
      <c r="C7" s="14" t="s">
        <v>67</v>
      </c>
      <c r="D7" s="22" t="s">
        <v>46</v>
      </c>
      <c r="E7" s="23"/>
      <c r="F7" s="25" t="s">
        <v>47</v>
      </c>
      <c r="G7" s="22" t="s">
        <v>46</v>
      </c>
      <c r="H7" s="25" t="s">
        <v>47</v>
      </c>
      <c r="I7" s="25" t="s">
        <v>47</v>
      </c>
      <c r="K7" s="88" t="s">
        <v>4</v>
      </c>
    </row>
    <row r="8" spans="1:11">
      <c r="A8" s="13"/>
      <c r="B8" s="13"/>
      <c r="C8" s="13"/>
      <c r="D8" s="22"/>
      <c r="E8" s="13"/>
      <c r="F8" s="24"/>
      <c r="G8" s="16"/>
      <c r="H8" s="16"/>
      <c r="I8" s="16"/>
    </row>
    <row r="9" spans="1:11" ht="27.6">
      <c r="A9" s="7" t="s">
        <v>334</v>
      </c>
      <c r="B9" s="7" t="s">
        <v>335</v>
      </c>
      <c r="C9" s="8" t="s">
        <v>336</v>
      </c>
      <c r="D9" s="15">
        <f>D11</f>
        <v>944.68</v>
      </c>
      <c r="E9" s="15"/>
      <c r="F9" s="15">
        <f t="shared" ref="F9" si="0">F11</f>
        <v>0</v>
      </c>
      <c r="G9" s="31" t="s">
        <v>70</v>
      </c>
      <c r="H9" s="31" t="s">
        <v>71</v>
      </c>
      <c r="I9" s="31" t="s">
        <v>72</v>
      </c>
      <c r="K9" s="61" t="s">
        <v>73</v>
      </c>
    </row>
    <row r="10" spans="1:11">
      <c r="A10" s="9"/>
      <c r="B10" s="9"/>
      <c r="C10" s="10"/>
      <c r="D10" s="22"/>
      <c r="E10" s="26"/>
      <c r="F10" s="27"/>
      <c r="G10" s="31"/>
      <c r="H10" s="31"/>
      <c r="I10" s="31"/>
    </row>
    <row r="11" spans="1:11">
      <c r="A11" s="18"/>
      <c r="B11" s="18" t="s">
        <v>335</v>
      </c>
      <c r="C11" s="17" t="s">
        <v>337</v>
      </c>
      <c r="D11" s="28">
        <f>0.2*(A.K!D9+B.K!D9)</f>
        <v>944.68</v>
      </c>
      <c r="E11" s="28"/>
      <c r="F11" s="28">
        <f>SUM(F12:F15)</f>
        <v>0</v>
      </c>
    </row>
    <row r="12" spans="1:11" s="38" customFormat="1" ht="27.6">
      <c r="B12" s="52" t="s">
        <v>338</v>
      </c>
      <c r="C12" s="59" t="s">
        <v>339</v>
      </c>
      <c r="D12" s="65">
        <f>0.2*(A.K!D9+B.K!D9)</f>
        <v>944.68</v>
      </c>
      <c r="F12" s="35"/>
      <c r="G12" s="45"/>
      <c r="H12" s="33"/>
      <c r="I12" s="87"/>
      <c r="K12" s="61" t="s">
        <v>340</v>
      </c>
    </row>
    <row r="13" spans="1:11">
      <c r="A13" s="38"/>
      <c r="B13" s="52" t="s">
        <v>341</v>
      </c>
      <c r="C13" s="52" t="s">
        <v>102</v>
      </c>
      <c r="D13" s="65"/>
      <c r="E13" s="38"/>
      <c r="F13" s="52"/>
      <c r="G13" s="45"/>
      <c r="H13" s="45"/>
      <c r="I13" s="45"/>
      <c r="J13" s="38"/>
    </row>
    <row r="14" spans="1:11">
      <c r="A14" s="38"/>
      <c r="B14" s="52" t="s">
        <v>102</v>
      </c>
      <c r="C14" s="60" t="s">
        <v>102</v>
      </c>
      <c r="D14" s="65"/>
      <c r="E14" s="38"/>
      <c r="F14" s="52"/>
      <c r="G14" s="45"/>
      <c r="H14" s="45"/>
      <c r="I14" s="45"/>
      <c r="J14" s="38"/>
    </row>
    <row r="15" spans="1:11">
      <c r="A15" s="38"/>
      <c r="B15" s="52"/>
      <c r="C15" s="52"/>
      <c r="D15" s="65"/>
      <c r="E15" s="38"/>
      <c r="F15" s="52"/>
      <c r="G15" s="45"/>
      <c r="H15" s="45"/>
      <c r="I15" s="45"/>
      <c r="J15" s="38"/>
    </row>
    <row r="16" spans="1:11" ht="27.6">
      <c r="A16" s="38"/>
      <c r="B16" s="38"/>
      <c r="C16" s="61" t="s">
        <v>342</v>
      </c>
      <c r="D16" s="65"/>
      <c r="E16" s="38"/>
      <c r="F16" s="38"/>
      <c r="G16" s="45"/>
      <c r="H16" s="45"/>
      <c r="I16" s="45"/>
      <c r="J16" s="38"/>
    </row>
    <row r="17" spans="1:11">
      <c r="A17" s="38"/>
      <c r="B17" s="38"/>
      <c r="C17" s="38"/>
      <c r="D17" s="65"/>
      <c r="E17" s="38"/>
      <c r="F17" s="38"/>
      <c r="G17" s="45"/>
      <c r="H17" s="45"/>
      <c r="I17" s="45"/>
      <c r="J17" s="38"/>
      <c r="K17" s="91"/>
    </row>
    <row r="18" spans="1:11">
      <c r="A18" s="38"/>
      <c r="B18" s="38"/>
      <c r="C18" s="38"/>
      <c r="D18" s="65"/>
      <c r="E18" s="38"/>
      <c r="F18" s="38"/>
      <c r="G18" s="45"/>
      <c r="H18" s="45"/>
      <c r="I18" s="45"/>
      <c r="J18" s="38"/>
      <c r="K18" s="91"/>
    </row>
    <row r="19" spans="1:11">
      <c r="A19" s="38"/>
      <c r="B19" s="38"/>
      <c r="C19" s="38"/>
      <c r="D19" s="65"/>
      <c r="E19" s="38"/>
      <c r="F19" s="38"/>
      <c r="G19" s="45"/>
      <c r="H19" s="45"/>
      <c r="I19" s="45"/>
      <c r="J19" s="38"/>
      <c r="K19" s="91"/>
    </row>
    <row r="20" spans="1:11">
      <c r="A20" s="38"/>
      <c r="B20" s="38"/>
      <c r="C20" s="38"/>
      <c r="D20" s="65"/>
      <c r="E20" s="38"/>
      <c r="F20" s="38"/>
      <c r="G20" s="45"/>
      <c r="H20" s="45"/>
      <c r="I20" s="45"/>
      <c r="J20" s="38"/>
      <c r="K20" s="91"/>
    </row>
    <row r="21" spans="1:11">
      <c r="A21" s="38"/>
      <c r="B21" s="38"/>
      <c r="C21" s="38"/>
      <c r="D21" s="65"/>
      <c r="E21" s="38"/>
      <c r="F21" s="38"/>
      <c r="G21" s="45"/>
      <c r="H21" s="45"/>
      <c r="I21" s="45"/>
      <c r="J21" s="38"/>
      <c r="K21" s="91"/>
    </row>
    <row r="22" spans="1:11">
      <c r="A22" s="38"/>
      <c r="B22" s="38"/>
      <c r="C22" s="38"/>
      <c r="D22" s="65"/>
      <c r="E22" s="38"/>
      <c r="F22" s="38"/>
      <c r="G22" s="45"/>
      <c r="H22" s="45"/>
      <c r="I22" s="45"/>
      <c r="J22" s="38"/>
      <c r="K22" s="91"/>
    </row>
    <row r="23" spans="1:11">
      <c r="A23" s="38"/>
      <c r="B23" s="38"/>
      <c r="C23" s="38"/>
      <c r="D23" s="38"/>
      <c r="E23" s="38"/>
      <c r="F23" s="38"/>
      <c r="G23" s="45"/>
      <c r="H23" s="45"/>
      <c r="I23" s="45"/>
      <c r="J23" s="38"/>
      <c r="K23" s="91"/>
    </row>
    <row r="24" spans="1:11">
      <c r="A24" s="38"/>
      <c r="B24" s="38"/>
      <c r="C24" s="38"/>
      <c r="D24" s="38"/>
      <c r="E24" s="38"/>
      <c r="F24" s="38"/>
      <c r="G24" s="45"/>
      <c r="H24" s="45"/>
      <c r="I24" s="45"/>
      <c r="J24" s="38"/>
      <c r="K24" s="91"/>
    </row>
    <row r="25" spans="1:11">
      <c r="A25" s="38"/>
      <c r="B25" s="38"/>
      <c r="C25" s="38"/>
      <c r="D25" s="38"/>
      <c r="E25" s="38"/>
      <c r="F25" s="38"/>
      <c r="G25" s="45"/>
      <c r="H25" s="45"/>
      <c r="I25" s="45"/>
      <c r="J25" s="38"/>
      <c r="K25" s="91"/>
    </row>
    <row r="26" spans="1:11">
      <c r="A26" s="38"/>
      <c r="B26" s="38"/>
      <c r="C26" s="38"/>
      <c r="D26" s="38"/>
      <c r="E26" s="38"/>
      <c r="F26" s="38"/>
      <c r="G26" s="45"/>
      <c r="H26" s="45"/>
      <c r="I26" s="45"/>
      <c r="J26" s="38"/>
      <c r="K26" s="91"/>
    </row>
    <row r="27" spans="1:11">
      <c r="A27" s="38"/>
      <c r="B27" s="38"/>
      <c r="C27" s="38"/>
      <c r="D27" s="38"/>
      <c r="E27" s="38"/>
      <c r="F27" s="38"/>
      <c r="G27" s="45"/>
      <c r="H27" s="45"/>
      <c r="I27" s="45"/>
      <c r="J27" s="38"/>
      <c r="K27" s="91"/>
    </row>
    <row r="28" spans="1:11">
      <c r="A28" s="38"/>
      <c r="B28" s="38"/>
      <c r="C28" s="38"/>
      <c r="D28" s="38"/>
      <c r="E28" s="38"/>
      <c r="F28" s="38"/>
      <c r="G28" s="45"/>
      <c r="H28" s="45"/>
      <c r="I28" s="45"/>
      <c r="J28" s="38"/>
      <c r="K28" s="91"/>
    </row>
    <row r="29" spans="1:11">
      <c r="A29" s="38"/>
      <c r="B29" s="38"/>
      <c r="C29" s="38"/>
      <c r="D29" s="38"/>
      <c r="E29" s="38"/>
      <c r="F29" s="38"/>
      <c r="G29" s="45"/>
      <c r="H29" s="45"/>
      <c r="I29" s="45"/>
      <c r="J29" s="38"/>
      <c r="K29" s="91"/>
    </row>
    <row r="30" spans="1:11">
      <c r="A30" s="38"/>
      <c r="B30" s="38"/>
      <c r="C30" s="38"/>
      <c r="D30" s="38"/>
      <c r="E30" s="38"/>
      <c r="F30" s="38"/>
      <c r="G30" s="45"/>
      <c r="H30" s="45"/>
      <c r="I30" s="45"/>
      <c r="J30" s="38"/>
      <c r="K30" s="91"/>
    </row>
    <row r="31" spans="1:11">
      <c r="A31" s="38"/>
      <c r="B31" s="38"/>
      <c r="C31" s="38"/>
      <c r="D31" s="38"/>
      <c r="E31" s="38"/>
      <c r="F31" s="38"/>
      <c r="G31" s="45"/>
      <c r="H31" s="45"/>
      <c r="I31" s="45"/>
      <c r="J31" s="38"/>
      <c r="K31" s="91"/>
    </row>
    <row r="32" spans="1:11">
      <c r="A32" s="38"/>
      <c r="B32" s="38"/>
      <c r="C32" s="38"/>
      <c r="D32" s="38"/>
      <c r="E32" s="38"/>
      <c r="F32" s="38"/>
      <c r="G32" s="45"/>
      <c r="H32" s="45"/>
      <c r="I32" s="45"/>
      <c r="J32" s="38"/>
      <c r="K32" s="91"/>
    </row>
    <row r="33" spans="1:11">
      <c r="A33" s="38"/>
      <c r="B33" s="38"/>
      <c r="C33" s="38"/>
      <c r="D33" s="38"/>
      <c r="E33" s="38"/>
      <c r="F33" s="38"/>
      <c r="G33" s="45"/>
      <c r="H33" s="45"/>
      <c r="I33" s="45"/>
      <c r="J33" s="38"/>
      <c r="K33" s="91"/>
    </row>
    <row r="34" spans="1:11">
      <c r="A34" s="38"/>
      <c r="B34" s="38"/>
      <c r="C34" s="38"/>
      <c r="D34" s="38"/>
      <c r="E34" s="38"/>
      <c r="F34" s="38"/>
      <c r="G34" s="45"/>
      <c r="H34" s="45"/>
      <c r="I34" s="45"/>
      <c r="J34" s="38"/>
      <c r="K34" s="91"/>
    </row>
    <row r="35" spans="1:11">
      <c r="A35" s="38"/>
      <c r="B35" s="38"/>
      <c r="C35" s="38"/>
      <c r="D35" s="38"/>
      <c r="E35" s="38"/>
      <c r="F35" s="38"/>
      <c r="G35" s="45"/>
      <c r="H35" s="45"/>
      <c r="I35" s="45"/>
      <c r="J35" s="38"/>
      <c r="K35" s="91"/>
    </row>
    <row r="36" spans="1:11">
      <c r="A36" s="38"/>
      <c r="B36" s="38"/>
      <c r="C36" s="38"/>
      <c r="D36" s="38"/>
      <c r="E36" s="38"/>
      <c r="F36" s="38"/>
      <c r="G36" s="45"/>
      <c r="H36" s="45"/>
      <c r="I36" s="45"/>
      <c r="J36" s="38"/>
      <c r="K36" s="91"/>
    </row>
    <row r="37" spans="1:11">
      <c r="A37" s="38"/>
      <c r="B37" s="38"/>
      <c r="C37" s="38"/>
      <c r="D37" s="38"/>
      <c r="E37" s="38"/>
      <c r="F37" s="38"/>
      <c r="G37" s="45"/>
      <c r="H37" s="45"/>
      <c r="I37" s="45"/>
      <c r="J37" s="38"/>
      <c r="K37" s="91"/>
    </row>
    <row r="38" spans="1:11">
      <c r="A38" s="38"/>
      <c r="B38" s="38"/>
      <c r="C38" s="38"/>
      <c r="D38" s="38"/>
      <c r="E38" s="38"/>
      <c r="F38" s="38"/>
      <c r="G38" s="45"/>
      <c r="H38" s="45"/>
      <c r="I38" s="45"/>
      <c r="J38" s="38"/>
      <c r="K38" s="91"/>
    </row>
    <row r="39" spans="1:11">
      <c r="A39" s="38"/>
      <c r="B39" s="38"/>
      <c r="C39" s="38"/>
      <c r="D39" s="38"/>
      <c r="E39" s="38"/>
      <c r="F39" s="38"/>
      <c r="G39" s="45"/>
      <c r="H39" s="45"/>
      <c r="I39" s="45"/>
      <c r="J39" s="38"/>
      <c r="K39" s="91"/>
    </row>
    <row r="40" spans="1:11">
      <c r="A40" s="38"/>
      <c r="B40" s="38"/>
      <c r="C40" s="38"/>
      <c r="D40" s="38"/>
      <c r="E40" s="38"/>
      <c r="F40" s="38"/>
      <c r="G40" s="45"/>
      <c r="H40" s="45"/>
      <c r="I40" s="45"/>
      <c r="J40" s="38"/>
      <c r="K40" s="91"/>
    </row>
    <row r="41" spans="1:11">
      <c r="A41" s="38"/>
      <c r="B41" s="38"/>
      <c r="C41" s="38"/>
      <c r="D41" s="38"/>
      <c r="E41" s="38"/>
      <c r="F41" s="38"/>
      <c r="G41" s="45"/>
      <c r="H41" s="45"/>
      <c r="I41" s="45"/>
      <c r="J41" s="38"/>
      <c r="K41" s="91"/>
    </row>
    <row r="42" spans="1:11">
      <c r="A42" s="38"/>
      <c r="B42" s="38"/>
      <c r="C42" s="38"/>
      <c r="D42" s="38"/>
      <c r="E42" s="38"/>
      <c r="F42" s="38"/>
      <c r="G42" s="45"/>
      <c r="H42" s="45"/>
      <c r="I42" s="45"/>
      <c r="J42" s="38"/>
      <c r="K42" s="91"/>
    </row>
    <row r="43" spans="1:11">
      <c r="A43" s="38"/>
      <c r="B43" s="38"/>
      <c r="C43" s="38"/>
      <c r="D43" s="38"/>
      <c r="E43" s="38"/>
      <c r="F43" s="38"/>
      <c r="G43" s="45"/>
      <c r="H43" s="45"/>
      <c r="I43" s="45"/>
      <c r="J43" s="38"/>
      <c r="K43" s="91"/>
    </row>
    <row r="44" spans="1:11">
      <c r="A44" s="38"/>
      <c r="B44" s="38"/>
      <c r="C44" s="38"/>
      <c r="D44" s="38"/>
      <c r="E44" s="38"/>
      <c r="F44" s="38"/>
      <c r="G44" s="45"/>
      <c r="H44" s="45"/>
      <c r="I44" s="45"/>
      <c r="J44" s="38"/>
      <c r="K44" s="91"/>
    </row>
    <row r="45" spans="1:11">
      <c r="A45" s="38"/>
      <c r="B45" s="38"/>
      <c r="C45" s="38"/>
      <c r="D45" s="38"/>
      <c r="E45" s="38"/>
      <c r="F45" s="38"/>
      <c r="G45" s="45"/>
      <c r="H45" s="45"/>
      <c r="I45" s="45"/>
      <c r="J45" s="38"/>
      <c r="K45" s="91"/>
    </row>
    <row r="46" spans="1:11">
      <c r="A46" s="38"/>
      <c r="B46" s="38"/>
      <c r="C46" s="38"/>
      <c r="D46" s="38"/>
      <c r="E46" s="38"/>
      <c r="F46" s="38"/>
      <c r="G46" s="45"/>
      <c r="H46" s="45"/>
      <c r="I46" s="45"/>
      <c r="J46" s="38"/>
      <c r="K46" s="91"/>
    </row>
    <row r="47" spans="1:11">
      <c r="A47" s="38"/>
      <c r="B47" s="38"/>
      <c r="C47" s="38"/>
      <c r="D47" s="38"/>
      <c r="E47" s="38"/>
      <c r="F47" s="38"/>
      <c r="G47" s="45"/>
      <c r="H47" s="45"/>
      <c r="I47" s="45"/>
      <c r="J47" s="38"/>
      <c r="K47" s="91"/>
    </row>
    <row r="48" spans="1:11">
      <c r="A48" s="38"/>
      <c r="B48" s="38"/>
      <c r="C48" s="38"/>
      <c r="D48" s="38"/>
      <c r="E48" s="38"/>
      <c r="F48" s="38"/>
      <c r="G48" s="45"/>
      <c r="H48" s="45"/>
      <c r="I48" s="45"/>
      <c r="J48" s="38"/>
      <c r="K48" s="91"/>
    </row>
    <row r="49" spans="1:11">
      <c r="A49" s="38"/>
      <c r="B49" s="38"/>
      <c r="C49" s="38"/>
      <c r="D49" s="38"/>
      <c r="E49" s="38"/>
      <c r="F49" s="38"/>
      <c r="G49" s="45"/>
      <c r="H49" s="45"/>
      <c r="I49" s="45"/>
      <c r="J49" s="38"/>
      <c r="K49" s="91"/>
    </row>
    <row r="50" spans="1:11">
      <c r="A50" s="38"/>
      <c r="B50" s="38"/>
      <c r="C50" s="38"/>
      <c r="D50" s="38"/>
      <c r="E50" s="38"/>
      <c r="F50" s="38"/>
      <c r="G50" s="45"/>
      <c r="H50" s="45"/>
      <c r="I50" s="45"/>
      <c r="J50" s="38"/>
      <c r="K50" s="91"/>
    </row>
    <row r="51" spans="1:11">
      <c r="A51" s="38"/>
      <c r="B51" s="38"/>
      <c r="C51" s="38"/>
      <c r="D51" s="38"/>
      <c r="E51" s="38"/>
      <c r="F51" s="38"/>
      <c r="G51" s="45"/>
      <c r="H51" s="45"/>
      <c r="I51" s="45"/>
      <c r="J51" s="38"/>
      <c r="K51" s="91"/>
    </row>
    <row r="52" spans="1:11">
      <c r="A52" s="38"/>
      <c r="B52" s="38"/>
      <c r="C52" s="38"/>
      <c r="D52" s="38"/>
      <c r="E52" s="38"/>
      <c r="F52" s="38"/>
      <c r="G52" s="45"/>
      <c r="H52" s="45"/>
      <c r="I52" s="45"/>
      <c r="J52" s="38"/>
      <c r="K52" s="91"/>
    </row>
    <row r="53" spans="1:11">
      <c r="A53" s="38"/>
      <c r="B53" s="38"/>
      <c r="C53" s="38"/>
      <c r="D53" s="38"/>
      <c r="E53" s="38"/>
      <c r="F53" s="38"/>
      <c r="G53" s="45"/>
      <c r="H53" s="45"/>
      <c r="I53" s="45"/>
      <c r="J53" s="38"/>
      <c r="K53" s="91"/>
    </row>
    <row r="54" spans="1:11">
      <c r="A54" s="38"/>
      <c r="B54" s="38"/>
      <c r="C54" s="38"/>
      <c r="D54" s="38"/>
      <c r="E54" s="38"/>
      <c r="F54" s="38"/>
      <c r="G54" s="45"/>
      <c r="H54" s="45"/>
      <c r="I54" s="45"/>
      <c r="J54" s="38"/>
      <c r="K54" s="91"/>
    </row>
    <row r="55" spans="1:11">
      <c r="A55" s="38"/>
      <c r="B55" s="38"/>
      <c r="C55" s="38"/>
      <c r="D55" s="38"/>
      <c r="E55" s="38"/>
      <c r="F55" s="38"/>
      <c r="G55" s="45"/>
      <c r="H55" s="45"/>
      <c r="I55" s="45"/>
      <c r="J55" s="38"/>
      <c r="K55" s="91"/>
    </row>
    <row r="56" spans="1:11">
      <c r="A56" s="38"/>
      <c r="B56" s="38"/>
      <c r="C56" s="38"/>
      <c r="D56" s="38"/>
      <c r="E56" s="38"/>
      <c r="F56" s="38"/>
      <c r="G56" s="45"/>
      <c r="H56" s="45"/>
      <c r="I56" s="45"/>
      <c r="J56" s="38"/>
      <c r="K56" s="91"/>
    </row>
    <row r="57" spans="1:11">
      <c r="A57" s="38"/>
      <c r="B57" s="38"/>
      <c r="C57" s="38"/>
      <c r="D57" s="38"/>
      <c r="E57" s="38"/>
      <c r="F57" s="38"/>
      <c r="G57" s="45"/>
      <c r="H57" s="45"/>
      <c r="I57" s="45"/>
      <c r="J57" s="38"/>
      <c r="K57" s="91"/>
    </row>
    <row r="58" spans="1:11">
      <c r="A58" s="38"/>
      <c r="B58" s="38"/>
      <c r="C58" s="38"/>
      <c r="D58" s="38"/>
      <c r="E58" s="38"/>
      <c r="F58" s="38"/>
      <c r="G58" s="45"/>
      <c r="H58" s="45"/>
      <c r="I58" s="45"/>
      <c r="J58" s="38"/>
      <c r="K58" s="91"/>
    </row>
    <row r="59" spans="1:11">
      <c r="A59" s="38"/>
      <c r="B59" s="38"/>
      <c r="C59" s="38"/>
      <c r="D59" s="38"/>
      <c r="E59" s="38"/>
      <c r="F59" s="38"/>
      <c r="G59" s="45"/>
      <c r="H59" s="45"/>
      <c r="I59" s="45"/>
      <c r="J59" s="38"/>
      <c r="K59" s="91"/>
    </row>
    <row r="60" spans="1:11">
      <c r="A60" s="38"/>
      <c r="B60" s="38"/>
      <c r="C60" s="38"/>
      <c r="D60" s="38"/>
      <c r="E60" s="38"/>
      <c r="F60" s="38"/>
      <c r="G60" s="45"/>
      <c r="H60" s="45"/>
      <c r="I60" s="45"/>
      <c r="J60" s="38"/>
      <c r="K60" s="91"/>
    </row>
    <row r="61" spans="1:11">
      <c r="A61" s="38"/>
      <c r="B61" s="38"/>
      <c r="C61" s="38"/>
      <c r="D61" s="38"/>
      <c r="E61" s="38"/>
      <c r="F61" s="38"/>
      <c r="G61" s="45"/>
      <c r="H61" s="45"/>
      <c r="I61" s="45"/>
      <c r="J61" s="38"/>
      <c r="K61" s="91"/>
    </row>
    <row r="62" spans="1:11">
      <c r="A62" s="38"/>
      <c r="B62" s="38"/>
      <c r="C62" s="38"/>
      <c r="D62" s="38"/>
      <c r="E62" s="38"/>
      <c r="F62" s="38"/>
      <c r="G62" s="45"/>
      <c r="H62" s="45"/>
      <c r="I62" s="45"/>
      <c r="J62" s="38"/>
      <c r="K62" s="91"/>
    </row>
    <row r="63" spans="1:11">
      <c r="A63" s="38"/>
      <c r="B63" s="38"/>
      <c r="C63" s="38"/>
      <c r="D63" s="38"/>
      <c r="E63" s="38"/>
      <c r="F63" s="38"/>
      <c r="G63" s="45"/>
      <c r="H63" s="45"/>
      <c r="I63" s="45"/>
      <c r="J63" s="38"/>
      <c r="K63" s="91"/>
    </row>
    <row r="64" spans="1:11">
      <c r="A64" s="38"/>
      <c r="B64" s="38"/>
      <c r="C64" s="38"/>
      <c r="D64" s="38"/>
      <c r="E64" s="38"/>
      <c r="F64" s="38"/>
      <c r="G64" s="45"/>
      <c r="H64" s="45"/>
      <c r="I64" s="45"/>
      <c r="J64" s="38"/>
      <c r="K64" s="91"/>
    </row>
    <row r="65" spans="1:11">
      <c r="A65" s="38"/>
      <c r="B65" s="38"/>
      <c r="C65" s="38"/>
      <c r="D65" s="38"/>
      <c r="E65" s="38"/>
      <c r="F65" s="38"/>
      <c r="G65" s="45"/>
      <c r="H65" s="45"/>
      <c r="I65" s="45"/>
      <c r="J65" s="38"/>
      <c r="K65" s="91"/>
    </row>
    <row r="66" spans="1:11">
      <c r="A66" s="38"/>
      <c r="B66" s="38"/>
      <c r="C66" s="38"/>
      <c r="D66" s="38"/>
      <c r="E66" s="38"/>
      <c r="F66" s="38"/>
      <c r="G66" s="45"/>
      <c r="H66" s="45"/>
      <c r="I66" s="45"/>
      <c r="J66" s="38"/>
      <c r="K66" s="91"/>
    </row>
    <row r="67" spans="1:11">
      <c r="A67" s="38"/>
      <c r="B67" s="38"/>
      <c r="C67" s="38"/>
      <c r="D67" s="38"/>
      <c r="E67" s="38"/>
      <c r="F67" s="38"/>
      <c r="G67" s="45"/>
      <c r="H67" s="45"/>
      <c r="I67" s="45"/>
      <c r="J67" s="38"/>
      <c r="K67" s="91"/>
    </row>
    <row r="68" spans="1:11">
      <c r="A68" s="38"/>
      <c r="B68" s="38"/>
      <c r="C68" s="38"/>
      <c r="D68" s="38"/>
      <c r="E68" s="38"/>
      <c r="F68" s="38"/>
      <c r="G68" s="45"/>
      <c r="H68" s="45"/>
      <c r="I68" s="45"/>
      <c r="J68" s="38"/>
      <c r="K68" s="91"/>
    </row>
    <row r="69" spans="1:11">
      <c r="A69" s="38"/>
      <c r="B69" s="38"/>
      <c r="C69" s="38"/>
      <c r="D69" s="38"/>
      <c r="E69" s="38"/>
      <c r="F69" s="38"/>
      <c r="G69" s="45"/>
      <c r="H69" s="45"/>
      <c r="I69" s="45"/>
      <c r="J69" s="38"/>
      <c r="K69" s="91"/>
    </row>
    <row r="70" spans="1:11">
      <c r="A70" s="38"/>
      <c r="B70" s="38"/>
      <c r="C70" s="38"/>
      <c r="D70" s="38"/>
      <c r="E70" s="38"/>
      <c r="F70" s="38"/>
      <c r="G70" s="45"/>
      <c r="H70" s="45"/>
      <c r="I70" s="45"/>
      <c r="J70" s="38"/>
      <c r="K70" s="91"/>
    </row>
    <row r="71" spans="1:11">
      <c r="A71" s="38"/>
      <c r="B71" s="38"/>
      <c r="C71" s="38"/>
      <c r="D71" s="38"/>
      <c r="E71" s="38"/>
      <c r="F71" s="38"/>
      <c r="G71" s="45"/>
      <c r="H71" s="45"/>
      <c r="I71" s="45"/>
      <c r="J71" s="38"/>
      <c r="K71" s="91"/>
    </row>
    <row r="72" spans="1:11">
      <c r="A72" s="38"/>
      <c r="B72" s="38"/>
      <c r="C72" s="38"/>
      <c r="D72" s="38"/>
      <c r="E72" s="38"/>
      <c r="F72" s="38"/>
      <c r="G72" s="45"/>
      <c r="H72" s="45"/>
      <c r="I72" s="45"/>
      <c r="J72" s="38"/>
      <c r="K72" s="91"/>
    </row>
    <row r="73" spans="1:11">
      <c r="A73" s="38"/>
      <c r="B73" s="38"/>
      <c r="C73" s="38"/>
      <c r="D73" s="38"/>
      <c r="E73" s="38"/>
      <c r="F73" s="38"/>
      <c r="G73" s="45"/>
      <c r="H73" s="45"/>
      <c r="I73" s="45"/>
      <c r="J73" s="38"/>
      <c r="K73" s="91"/>
    </row>
    <row r="74" spans="1:11">
      <c r="A74" s="38"/>
      <c r="B74" s="38"/>
      <c r="C74" s="38"/>
      <c r="D74" s="38"/>
      <c r="E74" s="38"/>
      <c r="F74" s="38"/>
      <c r="G74" s="45"/>
      <c r="H74" s="45"/>
      <c r="I74" s="45"/>
      <c r="J74" s="38"/>
      <c r="K74" s="91"/>
    </row>
    <row r="75" spans="1:11">
      <c r="A75" s="38"/>
      <c r="B75" s="38"/>
      <c r="C75" s="38"/>
      <c r="D75" s="38"/>
      <c r="E75" s="38"/>
      <c r="F75" s="38"/>
      <c r="G75" s="45"/>
      <c r="H75" s="45"/>
      <c r="I75" s="45"/>
      <c r="J75" s="38"/>
      <c r="K75" s="91"/>
    </row>
    <row r="76" spans="1:11">
      <c r="A76" s="38"/>
      <c r="B76" s="38"/>
      <c r="C76" s="38"/>
      <c r="D76" s="38"/>
      <c r="E76" s="38"/>
      <c r="F76" s="38"/>
      <c r="G76" s="45"/>
      <c r="H76" s="45"/>
      <c r="I76" s="45"/>
      <c r="J76" s="38"/>
      <c r="K76" s="91"/>
    </row>
    <row r="77" spans="1:11">
      <c r="A77" s="38"/>
      <c r="B77" s="38"/>
      <c r="C77" s="38"/>
      <c r="D77" s="38"/>
      <c r="E77" s="38"/>
      <c r="F77" s="38"/>
      <c r="G77" s="45"/>
      <c r="H77" s="45"/>
      <c r="I77" s="45"/>
      <c r="J77" s="38"/>
      <c r="K77" s="91"/>
    </row>
    <row r="78" spans="1:11">
      <c r="A78" s="38"/>
      <c r="B78" s="38"/>
      <c r="C78" s="38"/>
      <c r="D78" s="38"/>
      <c r="E78" s="38"/>
      <c r="F78" s="38"/>
      <c r="G78" s="45"/>
      <c r="H78" s="45"/>
      <c r="I78" s="45"/>
      <c r="J78" s="38"/>
      <c r="K78" s="91"/>
    </row>
    <row r="79" spans="1:11">
      <c r="A79" s="38"/>
      <c r="B79" s="38"/>
      <c r="C79" s="38"/>
      <c r="D79" s="38"/>
      <c r="E79" s="38"/>
      <c r="F79" s="38"/>
      <c r="G79" s="45"/>
      <c r="H79" s="45"/>
      <c r="I79" s="45"/>
      <c r="J79" s="38"/>
      <c r="K79" s="91"/>
    </row>
    <row r="80" spans="1:11">
      <c r="A80" s="38"/>
      <c r="B80" s="38"/>
      <c r="C80" s="38"/>
      <c r="D80" s="38"/>
      <c r="E80" s="38"/>
      <c r="F80" s="38"/>
      <c r="G80" s="45"/>
      <c r="H80" s="45"/>
      <c r="I80" s="45"/>
      <c r="J80" s="38"/>
      <c r="K80" s="91"/>
    </row>
    <row r="81" spans="1:11">
      <c r="A81" s="38"/>
      <c r="B81" s="38"/>
      <c r="C81" s="38"/>
      <c r="D81" s="38"/>
      <c r="E81" s="38"/>
      <c r="F81" s="38"/>
      <c r="G81" s="45"/>
      <c r="H81" s="45"/>
      <c r="I81" s="45"/>
      <c r="J81" s="38"/>
      <c r="K81" s="91"/>
    </row>
    <row r="82" spans="1:11">
      <c r="A82" s="38"/>
      <c r="B82" s="38"/>
      <c r="C82" s="38"/>
      <c r="D82" s="38"/>
      <c r="E82" s="38"/>
      <c r="F82" s="38"/>
      <c r="G82" s="45"/>
      <c r="H82" s="45"/>
      <c r="I82" s="45"/>
      <c r="J82" s="38"/>
      <c r="K82" s="91"/>
    </row>
    <row r="83" spans="1:11">
      <c r="A83" s="38"/>
      <c r="B83" s="38"/>
      <c r="C83" s="38"/>
      <c r="D83" s="38"/>
      <c r="E83" s="38"/>
      <c r="F83" s="38"/>
      <c r="G83" s="45"/>
      <c r="H83" s="45"/>
      <c r="I83" s="45"/>
      <c r="J83" s="38"/>
      <c r="K83" s="91"/>
    </row>
    <row r="84" spans="1:11">
      <c r="A84" s="38"/>
      <c r="B84" s="38"/>
      <c r="C84" s="38"/>
      <c r="D84" s="38"/>
      <c r="E84" s="38"/>
      <c r="F84" s="38"/>
      <c r="G84" s="45"/>
      <c r="H84" s="45"/>
      <c r="I84" s="45"/>
      <c r="J84" s="38"/>
      <c r="K84" s="91"/>
    </row>
    <row r="85" spans="1:11">
      <c r="A85" s="38"/>
      <c r="B85" s="38"/>
      <c r="C85" s="38"/>
      <c r="D85" s="38"/>
      <c r="E85" s="38"/>
      <c r="F85" s="38"/>
      <c r="G85" s="45"/>
      <c r="H85" s="45"/>
      <c r="I85" s="45"/>
      <c r="J85" s="38"/>
      <c r="K85" s="91"/>
    </row>
    <row r="86" spans="1:11">
      <c r="A86" s="38"/>
      <c r="B86" s="38"/>
      <c r="C86" s="38"/>
      <c r="D86" s="38"/>
      <c r="E86" s="38"/>
      <c r="F86" s="38"/>
      <c r="G86" s="45"/>
      <c r="H86" s="45"/>
      <c r="I86" s="45"/>
      <c r="J86" s="38"/>
      <c r="K86" s="91"/>
    </row>
    <row r="87" spans="1:11">
      <c r="A87" s="38"/>
      <c r="B87" s="38"/>
      <c r="C87" s="38"/>
      <c r="D87" s="38"/>
      <c r="E87" s="38"/>
      <c r="F87" s="38"/>
      <c r="G87" s="45"/>
      <c r="H87" s="45"/>
      <c r="I87" s="45"/>
      <c r="J87" s="38"/>
      <c r="K87" s="91"/>
    </row>
    <row r="88" spans="1:11">
      <c r="A88" s="38"/>
      <c r="B88" s="38"/>
      <c r="C88" s="38"/>
      <c r="D88" s="38"/>
      <c r="E88" s="38"/>
      <c r="F88" s="38"/>
      <c r="G88" s="45"/>
      <c r="H88" s="45"/>
      <c r="I88" s="45"/>
      <c r="J88" s="38"/>
      <c r="K88" s="91"/>
    </row>
  </sheetData>
  <dataValidations disablePrompts="1" count="1">
    <dataValidation type="list" allowBlank="1" showInputMessage="1" showErrorMessage="1" sqref="I11:I16" xr:uid="{00000000-0002-0000-0400-000000000000}">
      <formula1>"novogradnja,prenova,novogradnja in prenova"</formula1>
    </dataValidation>
  </dataValidation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Nejc Novak</cp:lastModifiedBy>
  <cp:revision/>
  <dcterms:created xsi:type="dcterms:W3CDTF">2015-06-05T18:17:20Z</dcterms:created>
  <dcterms:modified xsi:type="dcterms:W3CDTF">2025-08-20T17:11:01Z</dcterms:modified>
  <cp:category/>
  <cp:contentStatus/>
</cp:coreProperties>
</file>