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12"/>
  <workbookPr filterPrivacy="1"/>
  <xr:revisionPtr revIDLastSave="0" documentId="11_EC9C431C2A06D8D7525F35FB47EF20BAECADEE5D" xr6:coauthVersionLast="47" xr6:coauthVersionMax="47" xr10:uidLastSave="{00000000-0000-0000-0000-000000000000}"/>
  <bookViews>
    <workbookView xWindow="0" yWindow="0" windowWidth="24000" windowHeight="12828" xr2:uid="{00000000-000D-0000-FFFF-FFFF00000000}"/>
  </bookViews>
  <sheets>
    <sheet name="OCENA INVESTICIJE" sheetId="12" r:id="rId1"/>
    <sheet name="POVRŠINE PO SKLOPIH" sheetId="2" r:id="rId2"/>
    <sheet name="A.S.PR in A.S.RU" sheetId="5" r:id="rId3"/>
    <sheet name="A.S.L" sheetId="6" r:id="rId4"/>
    <sheet name="A.S.KP" sheetId="3" r:id="rId5"/>
    <sheet name="B.S" sheetId="8" r:id="rId6"/>
    <sheet name="C.S" sheetId="9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0" i="8" l="1"/>
  <c r="D78" i="3"/>
  <c r="D12" i="3"/>
  <c r="F13" i="6"/>
  <c r="D13" i="6"/>
  <c r="E32" i="12" l="1"/>
  <c r="E31" i="12"/>
  <c r="E30" i="12"/>
  <c r="F26" i="8" l="1"/>
  <c r="D25" i="8"/>
  <c r="F11" i="3"/>
  <c r="D11" i="3"/>
  <c r="F16" i="6"/>
  <c r="E22" i="12"/>
  <c r="F11" i="6"/>
  <c r="F66" i="6"/>
  <c r="F101" i="6"/>
  <c r="E19" i="12" l="1"/>
  <c r="E18" i="12"/>
  <c r="E17" i="12"/>
  <c r="E20" i="12" s="1"/>
  <c r="E14" i="12"/>
  <c r="E15" i="12" s="1"/>
  <c r="E11" i="12"/>
  <c r="E10" i="12"/>
  <c r="E12" i="12" s="1"/>
  <c r="F119" i="6" l="1"/>
  <c r="D119" i="6"/>
  <c r="D101" i="6"/>
  <c r="D66" i="6"/>
  <c r="D80" i="8"/>
  <c r="D74" i="8" l="1"/>
  <c r="D40" i="8"/>
  <c r="F25" i="8"/>
  <c r="D26" i="8"/>
  <c r="F20" i="8"/>
  <c r="D20" i="8"/>
  <c r="F18" i="8"/>
  <c r="D18" i="8"/>
  <c r="D16" i="8"/>
  <c r="F16" i="8"/>
  <c r="F12" i="8"/>
  <c r="D12" i="8"/>
  <c r="F29" i="5"/>
  <c r="D11" i="5"/>
  <c r="B10" i="2" s="1"/>
  <c r="F11" i="8" l="1"/>
  <c r="F11" i="5"/>
  <c r="F11" i="9"/>
  <c r="F9" i="9" s="1"/>
  <c r="F40" i="8" l="1"/>
  <c r="D53" i="8"/>
  <c r="D21" i="2"/>
  <c r="D11" i="2"/>
  <c r="F74" i="8"/>
  <c r="F72" i="8"/>
  <c r="D72" i="8"/>
  <c r="F59" i="8"/>
  <c r="D59" i="8"/>
  <c r="D11" i="8"/>
  <c r="B16" i="2" s="1"/>
  <c r="F69" i="8"/>
  <c r="D69" i="8"/>
  <c r="F49" i="8"/>
  <c r="D49" i="8"/>
  <c r="F67" i="8"/>
  <c r="D67" i="8"/>
  <c r="F65" i="8"/>
  <c r="D65" i="8"/>
  <c r="F53" i="8"/>
  <c r="F57" i="8"/>
  <c r="D57" i="8"/>
  <c r="F51" i="8"/>
  <c r="D51" i="8"/>
  <c r="F64" i="8" l="1"/>
  <c r="D18" i="2" s="1"/>
  <c r="D48" i="8"/>
  <c r="F48" i="8"/>
  <c r="D64" i="8"/>
  <c r="B18" i="2" s="1"/>
  <c r="D17" i="2" l="1"/>
  <c r="F9" i="8"/>
  <c r="B17" i="2"/>
  <c r="D9" i="8"/>
  <c r="D20" i="2" l="1"/>
  <c r="B15" i="2"/>
  <c r="F115" i="6"/>
  <c r="D115" i="6"/>
  <c r="F111" i="6"/>
  <c r="D111" i="6"/>
  <c r="F107" i="6"/>
  <c r="D107" i="6"/>
  <c r="F99" i="6"/>
  <c r="D99" i="6"/>
  <c r="F95" i="6"/>
  <c r="D95" i="6"/>
  <c r="F89" i="6"/>
  <c r="D89" i="6"/>
  <c r="F83" i="6"/>
  <c r="D83" i="6"/>
  <c r="F77" i="6"/>
  <c r="D77" i="6"/>
  <c r="F64" i="6"/>
  <c r="D64" i="6"/>
  <c r="F62" i="6"/>
  <c r="D62" i="6"/>
  <c r="F60" i="6"/>
  <c r="D60" i="6"/>
  <c r="F58" i="6"/>
  <c r="D58" i="6"/>
  <c r="F56" i="6"/>
  <c r="D56" i="6"/>
  <c r="F52" i="6"/>
  <c r="D52" i="6"/>
  <c r="F49" i="6"/>
  <c r="D49" i="6"/>
  <c r="F46" i="6"/>
  <c r="D46" i="6"/>
  <c r="F44" i="6"/>
  <c r="D44" i="6"/>
  <c r="F42" i="6"/>
  <c r="D42" i="6"/>
  <c r="F40" i="6"/>
  <c r="D40" i="6"/>
  <c r="F34" i="6"/>
  <c r="D34" i="6"/>
  <c r="F32" i="6"/>
  <c r="D32" i="6"/>
  <c r="D26" i="6"/>
  <c r="F26" i="6"/>
  <c r="F24" i="6"/>
  <c r="D24" i="6"/>
  <c r="F22" i="6"/>
  <c r="D22" i="6"/>
  <c r="D16" i="6"/>
  <c r="D16" i="2" l="1"/>
  <c r="D15" i="2" s="1"/>
  <c r="D12" i="2" l="1"/>
  <c r="D11" i="6" l="1"/>
  <c r="D29" i="5"/>
  <c r="B11" i="2" s="1"/>
  <c r="F96" i="3"/>
  <c r="F98" i="3"/>
  <c r="D98" i="3"/>
  <c r="D96" i="3"/>
  <c r="F93" i="3"/>
  <c r="D93" i="3"/>
  <c r="F78" i="3"/>
  <c r="F12" i="3"/>
  <c r="B13" i="2" l="1"/>
  <c r="D10" i="2"/>
  <c r="D9" i="6" l="1"/>
  <c r="B12" i="2"/>
  <c r="D9" i="5"/>
  <c r="D9" i="3"/>
  <c r="D13" i="2" l="1"/>
  <c r="D9" i="2" s="1"/>
  <c r="F9" i="6"/>
  <c r="F9" i="5"/>
  <c r="F9" i="3"/>
  <c r="B9" i="2"/>
  <c r="D23" i="2" l="1"/>
  <c r="D9" i="9"/>
  <c r="B21" i="2" l="1"/>
  <c r="B20" i="2" s="1"/>
  <c r="B23" i="2" l="1"/>
</calcChain>
</file>

<file path=xl/sharedStrings.xml><?xml version="1.0" encoding="utf-8"?>
<sst xmlns="http://schemas.openxmlformats.org/spreadsheetml/2006/main" count="899" uniqueCount="502">
  <si>
    <t>UNIVERZA V MARIBORU</t>
  </si>
  <si>
    <t>FAKULTETA ZA STROJNIŠTVO, Smetanova ulica 17, 2000 Maribor</t>
  </si>
  <si>
    <t>OCENA INVESTICIJE</t>
  </si>
  <si>
    <t xml:space="preserve">Navodilo: </t>
  </si>
  <si>
    <t>Prosimo, da natečajniki izpolnijo rumeno označena polja (podatki o površinah naj se povzamejo iz načrtov!)</t>
  </si>
  <si>
    <t>A</t>
  </si>
  <si>
    <t>Ocenjena vrednost investicije - postavke</t>
  </si>
  <si>
    <t>Količina (npr. m2)</t>
  </si>
  <si>
    <t>Cena na enoto (€/m2)</t>
  </si>
  <si>
    <t>Skupaj cena (€)</t>
  </si>
  <si>
    <t>splošni komentarji (pred tiskom izbrisati)</t>
  </si>
  <si>
    <t>I.</t>
  </si>
  <si>
    <t>Novogradnja GOI - nadzemni del objekta</t>
  </si>
  <si>
    <t>II.</t>
  </si>
  <si>
    <t>Novogradnja GOI - podzemni del objekta</t>
  </si>
  <si>
    <t xml:space="preserve">SKUPAJ </t>
  </si>
  <si>
    <t>III.</t>
  </si>
  <si>
    <t>Notranja oprema za prenovljeno in novo stavbo (standardna, brez tehnološke, laboratorijske in specialne opreme)</t>
  </si>
  <si>
    <t>IV.</t>
  </si>
  <si>
    <t>Zunanja ureditev - zelene in utrjene površine</t>
  </si>
  <si>
    <t>V.</t>
  </si>
  <si>
    <t>Zunanja ureditev - prometne površine do javne ceste</t>
  </si>
  <si>
    <t>VI.</t>
  </si>
  <si>
    <t>Komunalni priključki UM FS</t>
  </si>
  <si>
    <t>SKUPAJ</t>
  </si>
  <si>
    <t>I.-VIII.</t>
  </si>
  <si>
    <t>VSE SKUPAJ ocenjena vrednost investicije brez tehnološke opreme</t>
  </si>
  <si>
    <t>B</t>
  </si>
  <si>
    <t>Kazalnik stroška izgradnje glede na BTP površine v m2</t>
  </si>
  <si>
    <t>BTP celotnega objekta za izračun kazalnikov (m2)</t>
  </si>
  <si>
    <t>vpisati doseženo bruto tlorisno površino objekta, ki se upošteva za izračun kazalnikov</t>
  </si>
  <si>
    <t>Vrsta del</t>
  </si>
  <si>
    <t>Kazalnik cena/m2 BTP</t>
  </si>
  <si>
    <t>BTP površina je povzeta iz celice C16 na listu "URBANISTIČNI KAZALNIKI"</t>
  </si>
  <si>
    <t>I.-II.</t>
  </si>
  <si>
    <t>IV.-VI.</t>
  </si>
  <si>
    <t xml:space="preserve">Opomba: </t>
  </si>
  <si>
    <t>Vse cene so brez DDV!</t>
  </si>
  <si>
    <t>Natečajniki izpolnjujejo rumeno označena polja.</t>
  </si>
  <si>
    <t>Vnašajo se podatki skladno s SIST ISO 9836 (v m²).</t>
  </si>
  <si>
    <t xml:space="preserve">Za izkazovanje uspešnosti umeščanja programa so ključne uporabne površine. </t>
  </si>
  <si>
    <t>SKLOP FAKULTETA ZA STROJNIŠTVO (FS)</t>
  </si>
  <si>
    <t xml:space="preserve">PROSTORSKE KAPACITETE </t>
  </si>
  <si>
    <t>PROGRAMSKO - FUNKCIONALNI SKLOPI</t>
  </si>
  <si>
    <t>NATEČAJNA NALOGA</t>
  </si>
  <si>
    <t>NATEČAJNA REŠITEV</t>
  </si>
  <si>
    <t>NAZIV sklopa prostorov</t>
  </si>
  <si>
    <t>PROSTORI A - SKUPAJ</t>
  </si>
  <si>
    <t>predavalnice</t>
  </si>
  <si>
    <t>računalniške učilnice</t>
  </si>
  <si>
    <t>laboratoriji</t>
  </si>
  <si>
    <t>kabineti pedagoški delavci</t>
  </si>
  <si>
    <t>PROSTORI B - skupaj</t>
  </si>
  <si>
    <t>uprava</t>
  </si>
  <si>
    <t>skupni prostori</t>
  </si>
  <si>
    <t>tehnični prostori in servis</t>
  </si>
  <si>
    <t>PROSTORI C - skupaj</t>
  </si>
  <si>
    <t>Komunikacije</t>
  </si>
  <si>
    <t>V CELOTI (FS)   NTP</t>
  </si>
  <si>
    <t>SKLOP FS</t>
  </si>
  <si>
    <t xml:space="preserve"> (v m2)</t>
  </si>
  <si>
    <t>umeščanje v etažo</t>
  </si>
  <si>
    <t>sklop</t>
  </si>
  <si>
    <t xml:space="preserve">ID </t>
  </si>
  <si>
    <t xml:space="preserve">NAZIV ENOTE </t>
  </si>
  <si>
    <t>A.S</t>
  </si>
  <si>
    <t>FAKULTETA ZA STROJNIŠTVO - PEDAGOŠKI PROSTORI</t>
  </si>
  <si>
    <t>z = zahteva, p = priporočilo</t>
  </si>
  <si>
    <t>umestitev v etažo</t>
  </si>
  <si>
    <t>če ni navedbe glede umeščanja v etažo, natečajnik o umestitvi presodi sam</t>
  </si>
  <si>
    <t>A.S.PR</t>
  </si>
  <si>
    <t>PREDAVALNICE</t>
  </si>
  <si>
    <t>A.S.PR.1</t>
  </si>
  <si>
    <t>predavalnica 250 sedežev - amfiteatralna</t>
  </si>
  <si>
    <t>A.S.PR.2</t>
  </si>
  <si>
    <t>predavalnica 120 sedežev</t>
  </si>
  <si>
    <t>A.S.PR.3</t>
  </si>
  <si>
    <t>A.S.PR.4</t>
  </si>
  <si>
    <t>predavalnica 70 sedežev</t>
  </si>
  <si>
    <t>A.S.PR.5</t>
  </si>
  <si>
    <t>A.S.PR.6</t>
  </si>
  <si>
    <t>predavalnica 50 sedežev</t>
  </si>
  <si>
    <t>A.S.PR.7</t>
  </si>
  <si>
    <t>A.S.PR.8</t>
  </si>
  <si>
    <t>A.S.PR.9</t>
  </si>
  <si>
    <t>A.S.PR.10</t>
  </si>
  <si>
    <t>predavalnica 40 sedežev</t>
  </si>
  <si>
    <t>A.S.PR.11</t>
  </si>
  <si>
    <t>A.S.PR.12</t>
  </si>
  <si>
    <t>A.S.PR.13</t>
  </si>
  <si>
    <t>predavalnica 30 sedežev</t>
  </si>
  <si>
    <t>A.S.PR.14</t>
  </si>
  <si>
    <t>A.S.PR.15</t>
  </si>
  <si>
    <t>predavalnica 20 sedežev</t>
  </si>
  <si>
    <t>A.S.PR.16</t>
  </si>
  <si>
    <t>A.S.RU</t>
  </si>
  <si>
    <t>RAČUNALNIŠKE UČILNICE</t>
  </si>
  <si>
    <t>A.S.RU.1</t>
  </si>
  <si>
    <t>računalniška učilnica 30 sedežev</t>
  </si>
  <si>
    <t>A.S.RU.2</t>
  </si>
  <si>
    <t>računalniška učilnica 15 sedežev</t>
  </si>
  <si>
    <t>A.S.RU.3</t>
  </si>
  <si>
    <t>A.S.RU.4</t>
  </si>
  <si>
    <t>predvideti možnost povezovanja z A.S.RU.3 v 30-sedežno rač. učilnico</t>
  </si>
  <si>
    <t>A.S.L</t>
  </si>
  <si>
    <t>LABORATORIJI</t>
  </si>
  <si>
    <t>laboratorije snovati v skladu z določili datoteke  D_tabele_specifikacije prostorov_FS</t>
  </si>
  <si>
    <t>Katedra za energetiko, procesno in okoljsko inženirstvo</t>
  </si>
  <si>
    <t>A.S.L.1</t>
  </si>
  <si>
    <t>LABORATORIJ ZA TOPLOTNE STROJE IN TEHNIŠKE MERITVE</t>
  </si>
  <si>
    <t>z-K</t>
  </si>
  <si>
    <t>…</t>
  </si>
  <si>
    <t>A.S.L.1a</t>
  </si>
  <si>
    <t>laboratorij - hladni del</t>
  </si>
  <si>
    <t>A.S.L.1b</t>
  </si>
  <si>
    <t>laboratorijska učilnica</t>
  </si>
  <si>
    <t>A.S.L.2</t>
  </si>
  <si>
    <t>LABORATORIJ ZA MOTORJE Z NOTRANJIM ZGOREVANJEM</t>
  </si>
  <si>
    <t>A.S.L.2a</t>
  </si>
  <si>
    <t>laboratorij za testiranje motorjev z notranjim zgorevanjem</t>
  </si>
  <si>
    <t>A.S.L.2b</t>
  </si>
  <si>
    <t>skladišče tehničnih plinov in goriva</t>
  </si>
  <si>
    <t>A.S.L.2c</t>
  </si>
  <si>
    <t>kontrolna soba s krmilniki in merilniki emisij</t>
  </si>
  <si>
    <t>A.S.L.2d</t>
  </si>
  <si>
    <t>laboratorij za testiranje vbrizgalnih sistemov</t>
  </si>
  <si>
    <t>A.S.L.2e</t>
  </si>
  <si>
    <t>delavnica za pripravo opreme in preizkusov</t>
  </si>
  <si>
    <t>A.S.L.3</t>
  </si>
  <si>
    <t>LABORATORIJ  ZA TERMODINAMIKO, ZGOREVANJE IN OKOLJSKO INŽENIRSTVO</t>
  </si>
  <si>
    <t>laboratorij</t>
  </si>
  <si>
    <t>A.S.L.4</t>
  </si>
  <si>
    <t>LABORATORIJ ZA ENERGETSKE SISTEME IN NAPRAVE</t>
  </si>
  <si>
    <t>z-N</t>
  </si>
  <si>
    <t>A.S.L.5</t>
  </si>
  <si>
    <t>LABORATORIJ ZA PROCESNO INŽENIRSTVO IN RAČUNALNIŠKO DINAMIKO TEKOČIN</t>
  </si>
  <si>
    <t>A.S.L.5a</t>
  </si>
  <si>
    <t>laboratorij za procesno tehniko</t>
  </si>
  <si>
    <t>A.S.L.5b</t>
  </si>
  <si>
    <t>Center za senzorsko tehniko</t>
  </si>
  <si>
    <t>A.S.L.5c</t>
  </si>
  <si>
    <t>temni prostor</t>
  </si>
  <si>
    <t>A.S.L.5d</t>
  </si>
  <si>
    <t>čisti prostor in merilnica</t>
  </si>
  <si>
    <t>A.S.L.5e</t>
  </si>
  <si>
    <t>učni laboratorij za laboratorije A.S.L.2, A.S.L.5, A.S.L.6</t>
  </si>
  <si>
    <t>A.S.L.6</t>
  </si>
  <si>
    <t>LABORATORIJ ZA PRENOSNE POJAVE V TEKOČINAH IN TRDNINAH</t>
  </si>
  <si>
    <t>A.S.L.7</t>
  </si>
  <si>
    <t>LABORATORIJ ZA TURBINSKE STROJE</t>
  </si>
  <si>
    <t>A.S.L.7a</t>
  </si>
  <si>
    <t>laboratorij - vodni</t>
  </si>
  <si>
    <t>A.S.L.7b</t>
  </si>
  <si>
    <t>laboratorij - zračni</t>
  </si>
  <si>
    <t>(P)-obvezno nad A.S.L.7a</t>
  </si>
  <si>
    <t>A.S.L.7c</t>
  </si>
  <si>
    <t>laboratorijska učilnica za A.S.L.7, A.S.L.2. in A.S.L.3</t>
  </si>
  <si>
    <t>P</t>
  </si>
  <si>
    <t>Katedra za konstruiranje in oblikovanje</t>
  </si>
  <si>
    <t>A.S.L.8</t>
  </si>
  <si>
    <t>SKUPNI TESTNI LABORATORIJ KKO (LAVKON + LACEX + LSEK + LAVAR)</t>
  </si>
  <si>
    <t>laboratorij za mehansko testiranje materialov</t>
  </si>
  <si>
    <t>A.S.L.9</t>
  </si>
  <si>
    <t>LABORATORIJSKA UČILNICA ZA STROJNE ELEMENTE (LAVKON + LACE-X)</t>
  </si>
  <si>
    <t>p-P</t>
  </si>
  <si>
    <t>laboratorij z delovnimi mesti za študente</t>
  </si>
  <si>
    <t>A.S.L.10</t>
  </si>
  <si>
    <t>KREA DIZAJ LABORATORIJ (IPD CAD LAB + LIO)</t>
  </si>
  <si>
    <t>p-N</t>
  </si>
  <si>
    <t>kreativni laboratorij za dizajn</t>
  </si>
  <si>
    <t>A.S.L.11</t>
  </si>
  <si>
    <t>LABORATORIJ ZA INTELIGENTNE CAD SISTEME</t>
  </si>
  <si>
    <t>A.S.L.11a</t>
  </si>
  <si>
    <t>laboratorij za ergonomska, estetska in funkcionalna preizkušanja</t>
  </si>
  <si>
    <t>A.S.L.11b</t>
  </si>
  <si>
    <t>laboratorij za biomehaniko</t>
  </si>
  <si>
    <t>A.S.L.12</t>
  </si>
  <si>
    <t>LABORATORIJ ZA INŽENIRSKO OBLIKOVANJE</t>
  </si>
  <si>
    <t>A.S.L.12a</t>
  </si>
  <si>
    <t>3D scan laboratorij</t>
  </si>
  <si>
    <t>A.S.L.12b</t>
  </si>
  <si>
    <t>foto laboratorij</t>
  </si>
  <si>
    <t>A.S.L.13</t>
  </si>
  <si>
    <t>LABORATORIJ ZA TRANSPORTNE NAPRAVE, SISTEME IN LOGISTIKO + LABORATORIJ ZA ROBOTIZACIJO</t>
  </si>
  <si>
    <t>Katedra za proizvodno strojništvo</t>
  </si>
  <si>
    <t>A.S.L.14</t>
  </si>
  <si>
    <t>LABORATORIJ ZA TEHNOLOŠKE MERITVE</t>
  </si>
  <si>
    <t>p-K</t>
  </si>
  <si>
    <t>A.S.L.15</t>
  </si>
  <si>
    <t>LABORATORIJ ZA INTELIGENTNE OBDELOVALNE SISTEME + LABORATORIJ ZA ODREZAVANJE + LABORATORIJ ZA VARJENJE</t>
  </si>
  <si>
    <t>A.S.L.16</t>
  </si>
  <si>
    <t>LABORATORIJ ZA DODAJALNO IZDELAVO</t>
  </si>
  <si>
    <t>A.S.L.17</t>
  </si>
  <si>
    <t>LABORATORIJ ZA MEHATRONIKO</t>
  </si>
  <si>
    <t>A.S.L.18</t>
  </si>
  <si>
    <t>LABORATORIJ ZA NAČRTOVANJE PROIZVODNIH SISTEMOV + LABORATORIJ ZA SIMULACIJE DISKRETNIH SISTEMOV</t>
  </si>
  <si>
    <t>A.S.L.19</t>
  </si>
  <si>
    <t>LABORATORIJ ZA OLJNO HIDRAVLIKO</t>
  </si>
  <si>
    <t>P ali N</t>
  </si>
  <si>
    <t>A.S.L.19a</t>
  </si>
  <si>
    <t>učilnica za laboratorijske vaje</t>
  </si>
  <si>
    <t>A.S.L.19b</t>
  </si>
  <si>
    <t>projektno delo in hodnik</t>
  </si>
  <si>
    <t>A.S.L.19c</t>
  </si>
  <si>
    <t>pisarna asistent</t>
  </si>
  <si>
    <t>A.S.L.19d</t>
  </si>
  <si>
    <t>pisarna tehnični sodelavec</t>
  </si>
  <si>
    <t>A.S.L.19e</t>
  </si>
  <si>
    <t>pisarna mladi raziskovalec</t>
  </si>
  <si>
    <t>A.S.L.19f</t>
  </si>
  <si>
    <t>raziskave in razvoj</t>
  </si>
  <si>
    <t>A.S.L.19g</t>
  </si>
  <si>
    <t>agregatni prostor</t>
  </si>
  <si>
    <t>A.S.L.19h</t>
  </si>
  <si>
    <t>skladišče + IT</t>
  </si>
  <si>
    <t>Katedra za tekstilne materiale in ekologijo plemenitenja</t>
  </si>
  <si>
    <t>A.S.L.20</t>
  </si>
  <si>
    <t>LABORATORIJ ZA BARVANJE, BARVNO METRIKO IN EKOLOGIJO PLEMENITENJA</t>
  </si>
  <si>
    <t>A.S.L.20a</t>
  </si>
  <si>
    <t>A.S.L.20b</t>
  </si>
  <si>
    <t>čista soba</t>
  </si>
  <si>
    <t>A.S.L.20c</t>
  </si>
  <si>
    <t>A.S.L.20d</t>
  </si>
  <si>
    <t>A.S.L.20e</t>
  </si>
  <si>
    <t>laboratorij s tehnološkimi napravami</t>
  </si>
  <si>
    <t>A.S.L.21</t>
  </si>
  <si>
    <t>LABORATORIJ ZA KEMIJO IN OKOLJEVARSTVO</t>
  </si>
  <si>
    <t>A.S.L.21a</t>
  </si>
  <si>
    <t>A.S.L.21b</t>
  </si>
  <si>
    <t>A.S.L.21c</t>
  </si>
  <si>
    <t>A.S.L.21d</t>
  </si>
  <si>
    <t>A.S.L.21e</t>
  </si>
  <si>
    <t>skladišče kemikalij in plinskih jeklenk</t>
  </si>
  <si>
    <t>A.S.L.22</t>
  </si>
  <si>
    <t>LABORATORIJ ZA OBDELAVO IN PREIZKUŠANJE POLIMERNIH MATERIALOV</t>
  </si>
  <si>
    <t>A.S.L.22a</t>
  </si>
  <si>
    <t>laboratorij za mikroskopijo in spektroskopijo</t>
  </si>
  <si>
    <t>A.S.L.22b</t>
  </si>
  <si>
    <t>laboratorij za preizkušanje</t>
  </si>
  <si>
    <t>A.S.L.22c</t>
  </si>
  <si>
    <t>laboratorij za koloidno/površinsko kemijo</t>
  </si>
  <si>
    <t>A.S.L.22d</t>
  </si>
  <si>
    <t>laboratorij za tekstilno kemijo</t>
  </si>
  <si>
    <t>A.S.L.22e</t>
  </si>
  <si>
    <t>klimatiziran laboratorij</t>
  </si>
  <si>
    <t>A.S.L.23</t>
  </si>
  <si>
    <t>LABORATORIJ ZA TISKANJE TEKSTILIJ IN NEGO OBLAČIL</t>
  </si>
  <si>
    <t>A.S.L.23a</t>
  </si>
  <si>
    <t>laboratorij za nego tekstilij</t>
  </si>
  <si>
    <t>A.S.L.23b</t>
  </si>
  <si>
    <t>laboratorij za higieno tekstilij</t>
  </si>
  <si>
    <t>A.S.L.23c</t>
  </si>
  <si>
    <t>laboratorij za tekstilni tisk (analitika, nega)</t>
  </si>
  <si>
    <t>A.S.L.24</t>
  </si>
  <si>
    <t>LABORATORIJ ZA PROJEKTIRANJE IN KONSTRUKCIJO TEKSTILIJ IN LABORATORIJ ZA TEKSTILNE TEHNOLOGIJE IN RAČUNALNIŠTVO V TEKSTILSTVU</t>
  </si>
  <si>
    <t>A.S.L.25</t>
  </si>
  <si>
    <t>LABORATORIJ ZA OBLAČILNO INŽENIRSTVO, FIZIOLOGIJO IN KONSTRUKCIJO OBLAČIL</t>
  </si>
  <si>
    <t>Prototipna in projektna delavnica</t>
  </si>
  <si>
    <t>Studio za modno oblikovanje</t>
  </si>
  <si>
    <t>Raziskovalna enota za oblačilno inženirstvo</t>
  </si>
  <si>
    <t>Katedra za mehaniko</t>
  </si>
  <si>
    <t>A.S.L.26</t>
  </si>
  <si>
    <t>LABORATORIJ ZA APLIKATIVNO MEHANIKO</t>
  </si>
  <si>
    <t>Katedra za temeljne in splošne predmete</t>
  </si>
  <si>
    <t>A.S.L.27</t>
  </si>
  <si>
    <t>LABORATORIJ ZA FIZIKO</t>
  </si>
  <si>
    <t>Projektna delavnica</t>
  </si>
  <si>
    <t>A.S.L.28</t>
  </si>
  <si>
    <t>ŠTUDENTSKA DELAVNICA IN PROTOTIPNICA (FORMULA S, ADUM,…)</t>
  </si>
  <si>
    <t>z-P</t>
  </si>
  <si>
    <t>laboratorij, brusilnica</t>
  </si>
  <si>
    <t>Katedra za materiale in preoblikovanje</t>
  </si>
  <si>
    <t>A.S.L.29</t>
  </si>
  <si>
    <t>Laboratorij za preoblikovanje materialov</t>
  </si>
  <si>
    <t>A.S.KP</t>
  </si>
  <si>
    <t>KABINETI PEDAGOŠKI DELAVCI</t>
  </si>
  <si>
    <t>p-(P ali N)</t>
  </si>
  <si>
    <t>A.S.KP.1</t>
  </si>
  <si>
    <t>KABINET 1 DELOVNO MESTO</t>
  </si>
  <si>
    <t>A.S.KP.1.1</t>
  </si>
  <si>
    <t>kabinet 1 DM</t>
  </si>
  <si>
    <t>A.S.KP.1.2</t>
  </si>
  <si>
    <t>A.S.KP.1.3</t>
  </si>
  <si>
    <t>A.S.KP.1.4</t>
  </si>
  <si>
    <t>A.S.KP.1.5</t>
  </si>
  <si>
    <t>A.S.KP.1.6</t>
  </si>
  <si>
    <t>A.S.KP.1.7</t>
  </si>
  <si>
    <t>A.S.KP.1.8</t>
  </si>
  <si>
    <t>A.S.KP.1.9</t>
  </si>
  <si>
    <t>A.S.KP.1.10</t>
  </si>
  <si>
    <t>A.S.KP.1.11</t>
  </si>
  <si>
    <t>A.S.KP.1.12</t>
  </si>
  <si>
    <t>A.S.KP.1.13</t>
  </si>
  <si>
    <t>A.S.KP.1.14</t>
  </si>
  <si>
    <t>A.S.KP.1.15</t>
  </si>
  <si>
    <t>A.S.KP.1.16</t>
  </si>
  <si>
    <t>A.S.KP.1.17</t>
  </si>
  <si>
    <t>A.S.KP.1.18</t>
  </si>
  <si>
    <t>A.S.KP.1.19</t>
  </si>
  <si>
    <t>A.S.KP.1.20</t>
  </si>
  <si>
    <t>A.S.KP.1.21</t>
  </si>
  <si>
    <t>A.S.KP.1.22</t>
  </si>
  <si>
    <t>A.S.KP.1.23</t>
  </si>
  <si>
    <t>A.S.KP.1.24</t>
  </si>
  <si>
    <t>A.S.KP.1.25</t>
  </si>
  <si>
    <t>A.S.KP.1.26</t>
  </si>
  <si>
    <t>A.S.KP.1.27</t>
  </si>
  <si>
    <t>A.S.KP.1.28</t>
  </si>
  <si>
    <t>A.S.KP.1.29</t>
  </si>
  <si>
    <t>A.S.KP.1.30</t>
  </si>
  <si>
    <t>A.S.KP.1.31</t>
  </si>
  <si>
    <t>A.S.KP.1.32</t>
  </si>
  <si>
    <t>A.S.KP.1.33</t>
  </si>
  <si>
    <t>A.S.KP.1.34</t>
  </si>
  <si>
    <t>A.S.KP.1.35</t>
  </si>
  <si>
    <t>A.S.KP.1.36</t>
  </si>
  <si>
    <t>A.S.KP.1.37</t>
  </si>
  <si>
    <t>A.S.KP.1.38</t>
  </si>
  <si>
    <t>A.S.KP.1.39</t>
  </si>
  <si>
    <t>A.S.KP.1.40</t>
  </si>
  <si>
    <t>A.S.KP.1.41</t>
  </si>
  <si>
    <t>A.S.KP.1.42</t>
  </si>
  <si>
    <t>A.S.KP.1.43</t>
  </si>
  <si>
    <t>A.S.KP.1.44</t>
  </si>
  <si>
    <t>A.S.KP.1.45</t>
  </si>
  <si>
    <t>A.S.KP.1.46</t>
  </si>
  <si>
    <t>A.S.KP.1.47</t>
  </si>
  <si>
    <t>A.S.KP.1.48</t>
  </si>
  <si>
    <t>A.S.KP.1.49</t>
  </si>
  <si>
    <t>A.S.KP.1.50</t>
  </si>
  <si>
    <t>A.S.KP.1.51</t>
  </si>
  <si>
    <t>A.S.KP.1.52</t>
  </si>
  <si>
    <t>A.S.KP.1.53</t>
  </si>
  <si>
    <t>A.S.KP.1.54</t>
  </si>
  <si>
    <t>A.S.KP.1.55</t>
  </si>
  <si>
    <t>A.S.KP.1.56</t>
  </si>
  <si>
    <t>A.S.KP.1.57</t>
  </si>
  <si>
    <t>A.S.KP.1.58</t>
  </si>
  <si>
    <t>A.S.KP.1.59</t>
  </si>
  <si>
    <t>A.S.KP.1.60</t>
  </si>
  <si>
    <t>A.S.KP.1.61</t>
  </si>
  <si>
    <t>A.S.KP.1.62</t>
  </si>
  <si>
    <t>A.S.KP.1.63</t>
  </si>
  <si>
    <t>A.S.KP.1.64</t>
  </si>
  <si>
    <t>A.S.KP.1.65</t>
  </si>
  <si>
    <t>A.S.KP.2</t>
  </si>
  <si>
    <t>KABINET 2 DELOVNI MESTI</t>
  </si>
  <si>
    <t>A.S.KP.2.1</t>
  </si>
  <si>
    <t>kabinet 2 DM</t>
  </si>
  <si>
    <t>A.S.KP.2.2</t>
  </si>
  <si>
    <t>A.S.KP.2.3</t>
  </si>
  <si>
    <t>A.S.KP.2.4</t>
  </si>
  <si>
    <t>A.S.KP.2.5</t>
  </si>
  <si>
    <t>A.S.KP.2.6</t>
  </si>
  <si>
    <t>A.S.KP.2.7</t>
  </si>
  <si>
    <t>A.S.KP.2.8</t>
  </si>
  <si>
    <t>A.S.KP.2.9</t>
  </si>
  <si>
    <t>A.S.KP.2.10</t>
  </si>
  <si>
    <t>A.S.KP.2.11</t>
  </si>
  <si>
    <t>A.S.KP.2.12</t>
  </si>
  <si>
    <t>A.S.KP.2.13</t>
  </si>
  <si>
    <t>A.S.KP.2.14</t>
  </si>
  <si>
    <t>A.S.KP.3</t>
  </si>
  <si>
    <t>KABINET 6 DELOVNIH MEST</t>
  </si>
  <si>
    <t>A.S.KP.3.1</t>
  </si>
  <si>
    <t>kabinet 6 DM</t>
  </si>
  <si>
    <t>A.S.KP.3.2</t>
  </si>
  <si>
    <t>A.S.KP.4</t>
  </si>
  <si>
    <t>KABINET 12 DELOVNIH MEST</t>
  </si>
  <si>
    <t>kabinet 12 DM</t>
  </si>
  <si>
    <t>A.S.KP.5</t>
  </si>
  <si>
    <t>KABINET GOSTUJOČI/POGODBENI</t>
  </si>
  <si>
    <t>kabinet gostujoči/pogodbeni</t>
  </si>
  <si>
    <t>B.S</t>
  </si>
  <si>
    <t>FAKULTETA ZA STROJNIŠTVO - OSTALI PROSTORI</t>
  </si>
  <si>
    <t>B.S.U</t>
  </si>
  <si>
    <t>UPRAVA</t>
  </si>
  <si>
    <t>B.S.U.1</t>
  </si>
  <si>
    <t>DEKANAT</t>
  </si>
  <si>
    <t>B.S.U.1.1</t>
  </si>
  <si>
    <t>dekanova pisarna</t>
  </si>
  <si>
    <t>B.S.U.1.2</t>
  </si>
  <si>
    <t>tajnikova pisarna</t>
  </si>
  <si>
    <t>B.S.U.1.3</t>
  </si>
  <si>
    <t>tajništvo s čajno kuhinjo</t>
  </si>
  <si>
    <t>B.S.U.2</t>
  </si>
  <si>
    <t>REFERAT</t>
  </si>
  <si>
    <t>referat</t>
  </si>
  <si>
    <t>B.S.U.3</t>
  </si>
  <si>
    <t>ŠTUDENTSKI SVET</t>
  </si>
  <si>
    <t>prostor za študentski svet</t>
  </si>
  <si>
    <t>B.S.U.4</t>
  </si>
  <si>
    <t>DRUGE PISARNE STROKOVNE SLUŽBE</t>
  </si>
  <si>
    <t>B.S.U.4.1</t>
  </si>
  <si>
    <t>CVU pisarna 2 delovni mesti</t>
  </si>
  <si>
    <t>B.S.U.4.2</t>
  </si>
  <si>
    <t>Erasmus/mednarodna pisarna</t>
  </si>
  <si>
    <t>B.S.U.4.3</t>
  </si>
  <si>
    <t>vložišče</t>
  </si>
  <si>
    <t>B.S.U.4.4</t>
  </si>
  <si>
    <t>pisarna za prodajo promocijskega materiala + skladišče</t>
  </si>
  <si>
    <t>B.S.U.5</t>
  </si>
  <si>
    <t>PISARNE STROKOVNI DELAVCI</t>
  </si>
  <si>
    <t>B.S.U.5.1</t>
  </si>
  <si>
    <t>Pisarna 1 delovno mesto</t>
  </si>
  <si>
    <t>B.S.U.5.1.1</t>
  </si>
  <si>
    <t>pisarna 1 DM</t>
  </si>
  <si>
    <t>B.S.U.5.1.2</t>
  </si>
  <si>
    <t>B.S.U.5.1.3</t>
  </si>
  <si>
    <t>B.S.U.5.1.4</t>
  </si>
  <si>
    <t>B.S.U.5.1.5</t>
  </si>
  <si>
    <t>B.S.U.5.1.6</t>
  </si>
  <si>
    <t>B.S.U.5.1.7</t>
  </si>
  <si>
    <t>B.S.U.5.1.8</t>
  </si>
  <si>
    <t>B.S.U.5.1.9</t>
  </si>
  <si>
    <t>B.S.U.5.1.10</t>
  </si>
  <si>
    <t>B.S.U.5.1.11</t>
  </si>
  <si>
    <t>B.S.U.5.1.12</t>
  </si>
  <si>
    <t>B.S.U.5.1.13</t>
  </si>
  <si>
    <t>B.S.U.5.2</t>
  </si>
  <si>
    <t>Pisarna 2 delovni mesti</t>
  </si>
  <si>
    <t>B.S.U.5.2.1</t>
  </si>
  <si>
    <t>pisarna 2 DM</t>
  </si>
  <si>
    <t>B.S.U.5.2.2</t>
  </si>
  <si>
    <t>B.S.U.5.2.3</t>
  </si>
  <si>
    <t>B.S.U.5.2.4</t>
  </si>
  <si>
    <t>B.S.U.5.2.5</t>
  </si>
  <si>
    <t>B.S.U.5.2.6</t>
  </si>
  <si>
    <t>B.S.SP</t>
  </si>
  <si>
    <t>SKUPNI PROSTORI</t>
  </si>
  <si>
    <t>B.S.SP.1</t>
  </si>
  <si>
    <t>RAZSTAVIŠČE</t>
  </si>
  <si>
    <t>razstavišče</t>
  </si>
  <si>
    <t>razstavišče se uredi v sklopu avle</t>
  </si>
  <si>
    <t>B.S.SP.2</t>
  </si>
  <si>
    <t>SEJNE SOBE PO KATEDRAH</t>
  </si>
  <si>
    <t>B.S.SP.2.1</t>
  </si>
  <si>
    <t>mala sejna soba</t>
  </si>
  <si>
    <t>B.S.SP.3</t>
  </si>
  <si>
    <t>SKUPNE SEJNE SOBE</t>
  </si>
  <si>
    <t>B.S.SP.3.1</t>
  </si>
  <si>
    <t>diplomska soba</t>
  </si>
  <si>
    <t>B.S.SP.3.2</t>
  </si>
  <si>
    <t>sejna soba - 30 sedežev</t>
  </si>
  <si>
    <t>B.S.SP.3.3</t>
  </si>
  <si>
    <t>sejna soba - 50 sedežev</t>
  </si>
  <si>
    <t>B.S.SP.4</t>
  </si>
  <si>
    <t>GOSTINSKI LOKAL</t>
  </si>
  <si>
    <t>p-T</t>
  </si>
  <si>
    <t>zaželjena je vrhnja etaža s teraso na strehi</t>
  </si>
  <si>
    <t>gostinski lokal</t>
  </si>
  <si>
    <t>B.S.SP.5</t>
  </si>
  <si>
    <t>ČAJNE KUHINJE</t>
  </si>
  <si>
    <t>B.S.SP.5.1</t>
  </si>
  <si>
    <t>čajna kuhinja</t>
  </si>
  <si>
    <t>ob mali sejni sobi</t>
  </si>
  <si>
    <t>B.S.SP.5.2</t>
  </si>
  <si>
    <t>B.S.SP.5.3</t>
  </si>
  <si>
    <t>B.S.TS</t>
  </si>
  <si>
    <t>TEHNIČNE SLUŽBE IN SERVIS</t>
  </si>
  <si>
    <t>B.S.TS.1</t>
  </si>
  <si>
    <t>RIC</t>
  </si>
  <si>
    <t>računalniško informacijski center (RIC)</t>
  </si>
  <si>
    <t>B.S.TS.2</t>
  </si>
  <si>
    <t>KABINETI</t>
  </si>
  <si>
    <t>kabinet vzdrževalci</t>
  </si>
  <si>
    <t>B.S.TS.3</t>
  </si>
  <si>
    <t>ARHIVI</t>
  </si>
  <si>
    <t>B.S.TS.3.1</t>
  </si>
  <si>
    <t>arhiv FS trajni</t>
  </si>
  <si>
    <t>B.S.TS.3.2</t>
  </si>
  <si>
    <t>arhiv FRS+SKSZ</t>
  </si>
  <si>
    <t>umestiti poleg pisarn strokovnih delavcev</t>
  </si>
  <si>
    <t>B.S.TS.4</t>
  </si>
  <si>
    <t>GARDEROBA</t>
  </si>
  <si>
    <t>garderoba s tuši</t>
  </si>
  <si>
    <t>z-(P ali K1)</t>
  </si>
  <si>
    <t>umestiti v bližino kolesarnice</t>
  </si>
  <si>
    <t>B.S.TS.5</t>
  </si>
  <si>
    <t>SANITARIJE</t>
  </si>
  <si>
    <t>B.S.TS.5.1</t>
  </si>
  <si>
    <t>sanitarije in prostori za čistila v vsaki etaži</t>
  </si>
  <si>
    <t>B.S.TS.5.2</t>
  </si>
  <si>
    <t>B.S.TS.5.3</t>
  </si>
  <si>
    <t>po potrebi dodajte vrstice</t>
  </si>
  <si>
    <t>B.S.TS.5.4</t>
  </si>
  <si>
    <t>B.S.TS.6</t>
  </si>
  <si>
    <t>TEHNIČNI PROSTORI</t>
  </si>
  <si>
    <t>strojnica</t>
  </si>
  <si>
    <t>površina je podana okvirno, dopustna so odstopanja glede na izbor tehnologije</t>
  </si>
  <si>
    <t>B.S.TS.7</t>
  </si>
  <si>
    <t>instalacijski jaški</t>
  </si>
  <si>
    <t>B.S.TS.8</t>
  </si>
  <si>
    <t>prostor za odpadke</t>
  </si>
  <si>
    <t>C</t>
  </si>
  <si>
    <t>C.S</t>
  </si>
  <si>
    <t>FAKULTETA ZA STROJNIŠTVO - KOMUNIKACIJE</t>
  </si>
  <si>
    <t>KOMUNIKACIJE (20 % SKLOPA A+B)</t>
  </si>
  <si>
    <t>C.S.1</t>
  </si>
  <si>
    <t>komunikacijske površine</t>
  </si>
  <si>
    <t>C.S.2</t>
  </si>
  <si>
    <t>OPOMBA: PO POTREBI DODAJTE VRSTICE/VPIŠITE PROSTORE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</si>
</sst>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1"/>
      <color theme="0"/>
      <name val="Arial Narrow"/>
      <family val="2"/>
    </font>
    <font>
      <sz val="11"/>
      <name val="Arial Narrow"/>
      <family val="2"/>
    </font>
    <font>
      <sz val="11"/>
      <color theme="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sz val="10"/>
      <color theme="1"/>
      <name val="Arial"/>
      <family val="2"/>
      <charset val="238"/>
    </font>
    <font>
      <sz val="9"/>
      <color theme="1"/>
      <name val="Arial Narrow"/>
      <family val="2"/>
    </font>
    <font>
      <i/>
      <sz val="10"/>
      <color theme="1"/>
      <name val="Arial Narrow"/>
      <family val="2"/>
    </font>
    <font>
      <i/>
      <sz val="11"/>
      <color theme="1"/>
      <name val="Arial Narrow"/>
      <family val="2"/>
    </font>
    <font>
      <b/>
      <i/>
      <sz val="10"/>
      <color theme="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15" fillId="0" borderId="0"/>
    <xf numFmtId="0" fontId="1" fillId="0" borderId="0"/>
  </cellStyleXfs>
  <cellXfs count="113">
    <xf numFmtId="0" fontId="0" fillId="0" borderId="0" xfId="0"/>
    <xf numFmtId="0" fontId="4" fillId="0" borderId="0" xfId="1" applyFont="1" applyAlignment="1">
      <alignment horizontal="left" vertical="top"/>
    </xf>
    <xf numFmtId="0" fontId="3" fillId="0" borderId="0" xfId="1" applyFont="1" applyAlignment="1">
      <alignment vertical="top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left" vertical="top" wrapText="1"/>
    </xf>
    <xf numFmtId="0" fontId="3" fillId="0" borderId="0" xfId="1" applyFont="1" applyAlignment="1">
      <alignment horizontal="right" vertical="top" wrapText="1"/>
    </xf>
    <xf numFmtId="0" fontId="9" fillId="4" borderId="0" xfId="1" applyFont="1" applyFill="1" applyAlignment="1">
      <alignment horizontal="left" vertical="top" wrapText="1"/>
    </xf>
    <xf numFmtId="0" fontId="9" fillId="4" borderId="0" xfId="1" applyFont="1" applyFill="1" applyAlignment="1">
      <alignment vertical="top" wrapText="1"/>
    </xf>
    <xf numFmtId="0" fontId="8" fillId="0" borderId="0" xfId="1" applyFont="1" applyAlignment="1">
      <alignment horizontal="left" vertical="top" wrapText="1"/>
    </xf>
    <xf numFmtId="0" fontId="8" fillId="0" borderId="0" xfId="1" applyFont="1" applyAlignment="1">
      <alignment vertical="top" wrapText="1"/>
    </xf>
    <xf numFmtId="0" fontId="14" fillId="0" borderId="0" xfId="1" applyFont="1" applyAlignment="1">
      <alignment vertical="top" wrapText="1"/>
    </xf>
    <xf numFmtId="164" fontId="14" fillId="0" borderId="0" xfId="1" applyNumberFormat="1" applyFont="1" applyAlignment="1">
      <alignment horizontal="right" vertical="top" wrapText="1"/>
    </xf>
    <xf numFmtId="0" fontId="7" fillId="0" borderId="0" xfId="1" applyFont="1" applyAlignment="1">
      <alignment vertical="top" wrapText="1"/>
    </xf>
    <xf numFmtId="0" fontId="3" fillId="0" borderId="0" xfId="1" applyFont="1" applyAlignment="1">
      <alignment vertical="top" wrapText="1"/>
    </xf>
    <xf numFmtId="0" fontId="5" fillId="0" borderId="0" xfId="1" applyFont="1" applyAlignment="1">
      <alignment vertical="top" wrapText="1"/>
    </xf>
    <xf numFmtId="164" fontId="9" fillId="4" borderId="0" xfId="1" applyNumberFormat="1" applyFont="1" applyFill="1" applyAlignment="1">
      <alignment horizontal="right" vertical="top" wrapText="1"/>
    </xf>
    <xf numFmtId="3" fontId="8" fillId="0" borderId="0" xfId="1" applyNumberFormat="1" applyFont="1" applyAlignment="1">
      <alignment horizontal="right" vertical="top" wrapText="1"/>
    </xf>
    <xf numFmtId="0" fontId="9" fillId="8" borderId="0" xfId="1" applyFont="1" applyFill="1" applyAlignment="1">
      <alignment vertical="top" wrapText="1"/>
    </xf>
    <xf numFmtId="0" fontId="9" fillId="8" borderId="0" xfId="1" applyFont="1" applyFill="1" applyAlignment="1">
      <alignment horizontal="left" vertical="top" wrapText="1"/>
    </xf>
    <xf numFmtId="0" fontId="11" fillId="4" borderId="0" xfId="1" applyFont="1" applyFill="1" applyAlignment="1">
      <alignment horizontal="right" vertical="top" wrapText="1"/>
    </xf>
    <xf numFmtId="164" fontId="13" fillId="4" borderId="0" xfId="1" applyNumberFormat="1" applyFont="1" applyFill="1" applyAlignment="1">
      <alignment horizontal="right" vertical="top" wrapText="1"/>
    </xf>
    <xf numFmtId="164" fontId="11" fillId="4" borderId="0" xfId="1" applyNumberFormat="1" applyFont="1" applyFill="1" applyAlignment="1">
      <alignment horizontal="left" vertical="top" wrapText="1"/>
    </xf>
    <xf numFmtId="164" fontId="6" fillId="0" borderId="0" xfId="1" applyNumberFormat="1" applyFont="1" applyAlignment="1">
      <alignment horizontal="right" vertical="top" wrapText="1"/>
    </xf>
    <xf numFmtId="164" fontId="3" fillId="0" borderId="0" xfId="1" applyNumberFormat="1" applyFont="1" applyAlignment="1">
      <alignment horizontal="left" vertical="top" wrapText="1"/>
    </xf>
    <xf numFmtId="164" fontId="12" fillId="0" borderId="0" xfId="1" applyNumberFormat="1" applyFont="1" applyAlignment="1">
      <alignment horizontal="right" vertical="top" wrapText="1"/>
    </xf>
    <xf numFmtId="164" fontId="6" fillId="5" borderId="0" xfId="1" applyNumberFormat="1" applyFont="1" applyFill="1" applyAlignment="1">
      <alignment horizontal="right" vertical="top" wrapText="1"/>
    </xf>
    <xf numFmtId="164" fontId="5" fillId="0" borderId="0" xfId="1" applyNumberFormat="1" applyFont="1" applyAlignment="1">
      <alignment horizontal="left" vertical="top" wrapText="1"/>
    </xf>
    <xf numFmtId="164" fontId="12" fillId="0" borderId="0" xfId="1" applyNumberFormat="1" applyFont="1" applyAlignment="1" applyProtection="1">
      <alignment horizontal="right" vertical="top" wrapText="1"/>
      <protection locked="0"/>
    </xf>
    <xf numFmtId="164" fontId="9" fillId="8" borderId="0" xfId="1" applyNumberFormat="1" applyFont="1" applyFill="1" applyAlignment="1">
      <alignment horizontal="right" vertical="top" wrapText="1"/>
    </xf>
    <xf numFmtId="164" fontId="12" fillId="3" borderId="0" xfId="1" applyNumberFormat="1" applyFont="1" applyFill="1" applyAlignment="1" applyProtection="1">
      <alignment horizontal="right" vertical="top" wrapText="1"/>
      <protection locked="0"/>
    </xf>
    <xf numFmtId="0" fontId="13" fillId="4" borderId="0" xfId="1" applyFont="1" applyFill="1" applyAlignment="1">
      <alignment horizontal="right" vertical="top" wrapText="1"/>
    </xf>
    <xf numFmtId="0" fontId="8" fillId="0" borderId="0" xfId="1" applyFont="1" applyAlignment="1">
      <alignment horizontal="right" vertical="top" wrapText="1"/>
    </xf>
    <xf numFmtId="0" fontId="8" fillId="0" borderId="0" xfId="1" applyFont="1" applyAlignment="1" applyProtection="1">
      <alignment horizontal="right" vertical="top" wrapText="1"/>
      <protection locked="0"/>
    </xf>
    <xf numFmtId="0" fontId="12" fillId="3" borderId="0" xfId="1" applyFont="1" applyFill="1" applyAlignment="1" applyProtection="1">
      <alignment horizontal="right" vertical="top" wrapText="1"/>
      <protection locked="0"/>
    </xf>
    <xf numFmtId="0" fontId="12" fillId="0" borderId="0" xfId="1" applyFont="1" applyAlignment="1" applyProtection="1">
      <alignment horizontal="right" vertical="top" wrapText="1"/>
      <protection locked="0"/>
    </xf>
    <xf numFmtId="0" fontId="7" fillId="0" borderId="0" xfId="1" applyFont="1" applyAlignment="1">
      <alignment horizontal="left" vertical="top" wrapText="1"/>
    </xf>
    <xf numFmtId="164" fontId="14" fillId="3" borderId="0" xfId="1" applyNumberFormat="1" applyFont="1" applyFill="1" applyAlignment="1" applyProtection="1">
      <alignment horizontal="right" vertical="top" wrapText="1"/>
      <protection locked="0"/>
    </xf>
    <xf numFmtId="0" fontId="8" fillId="6" borderId="0" xfId="1" applyFont="1" applyFill="1" applyAlignment="1">
      <alignment horizontal="left" vertical="top" wrapText="1"/>
    </xf>
    <xf numFmtId="0" fontId="8" fillId="6" borderId="0" xfId="1" applyFont="1" applyFill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8" fillId="6" borderId="0" xfId="0" applyFont="1" applyFill="1" applyAlignment="1">
      <alignment vertical="top" wrapText="1"/>
    </xf>
    <xf numFmtId="0" fontId="5" fillId="0" borderId="0" xfId="0" applyFont="1" applyAlignment="1">
      <alignment horizontal="right" vertical="top" wrapText="1"/>
    </xf>
    <xf numFmtId="164" fontId="12" fillId="6" borderId="0" xfId="1" applyNumberFormat="1" applyFont="1" applyFill="1" applyAlignment="1">
      <alignment horizontal="right" vertical="top" wrapText="1"/>
    </xf>
    <xf numFmtId="164" fontId="8" fillId="0" borderId="0" xfId="1" applyNumberFormat="1" applyFont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17" fillId="0" borderId="0" xfId="1" applyFont="1" applyAlignment="1" applyProtection="1">
      <alignment horizontal="left" vertical="top"/>
      <protection locked="0"/>
    </xf>
    <xf numFmtId="0" fontId="7" fillId="6" borderId="0" xfId="0" applyFont="1" applyFill="1" applyAlignment="1">
      <alignment vertical="top" wrapText="1"/>
    </xf>
    <xf numFmtId="0" fontId="8" fillId="6" borderId="0" xfId="0" applyFont="1" applyFill="1" applyAlignment="1">
      <alignment vertical="top"/>
    </xf>
    <xf numFmtId="0" fontId="7" fillId="0" borderId="0" xfId="0" applyFont="1" applyAlignment="1">
      <alignment vertical="top"/>
    </xf>
    <xf numFmtId="164" fontId="8" fillId="6" borderId="0" xfId="0" applyNumberFormat="1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9" fontId="3" fillId="0" borderId="0" xfId="0" applyNumberFormat="1" applyFont="1" applyAlignment="1">
      <alignment vertical="top" wrapText="1"/>
    </xf>
    <xf numFmtId="0" fontId="16" fillId="0" borderId="0" xfId="0" applyFont="1" applyAlignment="1">
      <alignment vertical="top"/>
    </xf>
    <xf numFmtId="0" fontId="7" fillId="3" borderId="0" xfId="0" applyFont="1" applyFill="1" applyAlignment="1">
      <alignment vertical="top" wrapText="1"/>
    </xf>
    <xf numFmtId="0" fontId="14" fillId="3" borderId="0" xfId="1" applyFont="1" applyFill="1" applyAlignment="1" applyProtection="1">
      <alignment horizontal="right" vertical="top" wrapText="1"/>
      <protection locked="0"/>
    </xf>
    <xf numFmtId="0" fontId="5" fillId="0" borderId="0" xfId="0" applyFont="1" applyAlignment="1">
      <alignment vertical="top" wrapText="1"/>
    </xf>
    <xf numFmtId="164" fontId="7" fillId="0" borderId="0" xfId="1" applyNumberFormat="1" applyFont="1" applyAlignment="1">
      <alignment horizontal="left" vertical="top" wrapText="1"/>
    </xf>
    <xf numFmtId="0" fontId="1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5" fillId="6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5" fillId="5" borderId="0" xfId="0" applyFont="1" applyFill="1" applyAlignment="1">
      <alignment vertical="top"/>
    </xf>
    <xf numFmtId="0" fontId="6" fillId="6" borderId="0" xfId="0" applyFont="1" applyFill="1" applyAlignment="1">
      <alignment vertical="top"/>
    </xf>
    <xf numFmtId="0" fontId="3" fillId="0" borderId="0" xfId="0" applyFont="1" applyAlignment="1">
      <alignment horizontal="center" vertical="top"/>
    </xf>
    <xf numFmtId="0" fontId="7" fillId="3" borderId="0" xfId="0" applyFont="1" applyFill="1" applyAlignment="1">
      <alignment vertical="top"/>
    </xf>
    <xf numFmtId="0" fontId="3" fillId="3" borderId="0" xfId="0" applyFont="1" applyFill="1" applyAlignment="1">
      <alignment vertical="top" wrapText="1"/>
    </xf>
    <xf numFmtId="0" fontId="17" fillId="0" borderId="0" xfId="0" applyFont="1" applyAlignment="1">
      <alignment vertical="top" wrapText="1"/>
    </xf>
    <xf numFmtId="165" fontId="8" fillId="6" borderId="0" xfId="0" applyNumberFormat="1" applyFont="1" applyFill="1" applyAlignment="1">
      <alignment vertical="top" wrapText="1"/>
    </xf>
    <xf numFmtId="165" fontId="7" fillId="0" borderId="0" xfId="0" applyNumberFormat="1" applyFont="1" applyAlignment="1">
      <alignment vertical="top" wrapText="1"/>
    </xf>
    <xf numFmtId="165" fontId="9" fillId="8" borderId="0" xfId="1" applyNumberFormat="1" applyFont="1" applyFill="1" applyAlignment="1">
      <alignment horizontal="right" vertical="top" wrapText="1"/>
    </xf>
    <xf numFmtId="3" fontId="9" fillId="7" borderId="0" xfId="1" applyNumberFormat="1" applyFont="1" applyFill="1" applyAlignment="1">
      <alignment horizontal="center" vertical="top"/>
    </xf>
    <xf numFmtId="0" fontId="9" fillId="4" borderId="0" xfId="1" applyFont="1" applyFill="1" applyAlignment="1">
      <alignment horizontal="left" vertical="top"/>
    </xf>
    <xf numFmtId="3" fontId="9" fillId="4" borderId="0" xfId="1" applyNumberFormat="1" applyFont="1" applyFill="1" applyAlignment="1">
      <alignment horizontal="left" vertical="top"/>
    </xf>
    <xf numFmtId="0" fontId="3" fillId="4" borderId="0" xfId="1" applyFont="1" applyFill="1" applyAlignment="1">
      <alignment horizontal="center" vertical="top"/>
    </xf>
    <xf numFmtId="3" fontId="3" fillId="0" borderId="0" xfId="1" applyNumberFormat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5" fillId="5" borderId="0" xfId="1" applyFont="1" applyFill="1" applyAlignment="1">
      <alignment vertical="top"/>
    </xf>
    <xf numFmtId="3" fontId="5" fillId="5" borderId="0" xfId="1" applyNumberFormat="1" applyFont="1" applyFill="1" applyAlignment="1">
      <alignment horizontal="center" vertical="top"/>
    </xf>
    <xf numFmtId="0" fontId="5" fillId="5" borderId="0" xfId="1" applyFont="1" applyFill="1" applyAlignment="1">
      <alignment horizontal="center" vertical="top"/>
    </xf>
    <xf numFmtId="0" fontId="5" fillId="5" borderId="0" xfId="1" applyFont="1" applyFill="1" applyAlignment="1">
      <alignment horizontal="left" vertical="top" wrapText="1"/>
    </xf>
    <xf numFmtId="3" fontId="6" fillId="6" borderId="0" xfId="1" applyNumberFormat="1" applyFont="1" applyFill="1" applyAlignment="1">
      <alignment horizontal="center" vertical="top" wrapText="1"/>
    </xf>
    <xf numFmtId="3" fontId="10" fillId="0" borderId="0" xfId="1" applyNumberFormat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3" fontId="10" fillId="0" borderId="0" xfId="1" applyNumberFormat="1" applyFont="1" applyAlignment="1">
      <alignment horizontal="center" vertical="top"/>
    </xf>
    <xf numFmtId="0" fontId="5" fillId="6" borderId="0" xfId="1" applyFont="1" applyFill="1" applyAlignment="1">
      <alignment vertical="top"/>
    </xf>
    <xf numFmtId="3" fontId="6" fillId="6" borderId="0" xfId="1" applyNumberFormat="1" applyFont="1" applyFill="1" applyAlignment="1">
      <alignment horizontal="center" vertical="top"/>
    </xf>
    <xf numFmtId="0" fontId="9" fillId="7" borderId="0" xfId="1" applyFont="1" applyFill="1" applyAlignment="1">
      <alignment vertical="top"/>
    </xf>
    <xf numFmtId="165" fontId="14" fillId="3" borderId="0" xfId="1" applyNumberFormat="1" applyFont="1" applyFill="1" applyAlignment="1" applyProtection="1">
      <alignment horizontal="right" vertical="top" wrapText="1"/>
      <protection locked="0"/>
    </xf>
    <xf numFmtId="165" fontId="8" fillId="0" borderId="0" xfId="0" applyNumberFormat="1" applyFont="1" applyAlignment="1">
      <alignment vertical="top" wrapText="1"/>
    </xf>
    <xf numFmtId="165" fontId="14" fillId="0" borderId="0" xfId="1" applyNumberFormat="1" applyFont="1" applyAlignment="1">
      <alignment horizontal="right" vertical="top" wrapText="1"/>
    </xf>
    <xf numFmtId="165" fontId="12" fillId="0" borderId="0" xfId="1" applyNumberFormat="1" applyFont="1" applyAlignment="1">
      <alignment horizontal="right" vertical="top" wrapText="1"/>
    </xf>
    <xf numFmtId="165" fontId="8" fillId="0" borderId="0" xfId="0" applyNumberFormat="1" applyFont="1" applyAlignment="1">
      <alignment horizontal="right" vertical="top" wrapText="1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4" fillId="0" borderId="0" xfId="4" applyFont="1" applyAlignment="1">
      <alignment horizontal="left" vertical="top"/>
    </xf>
    <xf numFmtId="0" fontId="5" fillId="0" borderId="0" xfId="4" applyFont="1" applyAlignment="1">
      <alignment vertical="top"/>
    </xf>
    <xf numFmtId="0" fontId="5" fillId="0" borderId="0" xfId="4" applyFont="1" applyAlignment="1">
      <alignment horizontal="left" vertical="top"/>
    </xf>
    <xf numFmtId="0" fontId="18" fillId="0" borderId="0" xfId="0" applyFont="1" applyAlignment="1">
      <alignment vertical="top"/>
    </xf>
    <xf numFmtId="0" fontId="6" fillId="6" borderId="0" xfId="0" applyFont="1" applyFill="1" applyAlignment="1">
      <alignment horizontal="right" vertical="top"/>
    </xf>
    <xf numFmtId="0" fontId="6" fillId="6" borderId="0" xfId="0" applyFont="1" applyFill="1" applyAlignment="1">
      <alignment horizontal="right" vertical="top" wrapText="1"/>
    </xf>
    <xf numFmtId="4" fontId="3" fillId="3" borderId="0" xfId="0" applyNumberFormat="1" applyFont="1" applyFill="1" applyAlignment="1">
      <alignment horizontal="right" vertical="top"/>
    </xf>
    <xf numFmtId="4" fontId="5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5" fillId="5" borderId="0" xfId="0" applyFont="1" applyFill="1" applyAlignment="1">
      <alignment horizontal="right" vertical="top"/>
    </xf>
    <xf numFmtId="4" fontId="5" fillId="5" borderId="0" xfId="0" applyNumberFormat="1" applyFont="1" applyFill="1" applyAlignment="1">
      <alignment horizontal="right" vertical="top"/>
    </xf>
    <xf numFmtId="0" fontId="5" fillId="6" borderId="0" xfId="0" applyFont="1" applyFill="1" applyAlignment="1">
      <alignment horizontal="right" vertical="top"/>
    </xf>
    <xf numFmtId="0" fontId="5" fillId="0" borderId="0" xfId="0" applyFont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0" fontId="5" fillId="3" borderId="0" xfId="0" applyFont="1" applyFill="1" applyAlignment="1">
      <alignment horizontal="right" vertical="top"/>
    </xf>
  </cellXfs>
  <cellStyles count="5">
    <cellStyle name="Navadno" xfId="0" builtinId="0"/>
    <cellStyle name="Navadno 6" xfId="3" xr:uid="{00000000-0005-0000-0000-000000000000}"/>
    <cellStyle name="Normal 2" xfId="1" xr:uid="{00000000-0005-0000-0000-000002000000}"/>
    <cellStyle name="Normal 2 2" xfId="4" xr:uid="{00000000-0005-0000-0000-000003000000}"/>
    <cellStyle name="Note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"/>
  <sheetViews>
    <sheetView tabSelected="1" workbookViewId="0">
      <selection activeCell="C10" sqref="C10"/>
    </sheetView>
  </sheetViews>
  <sheetFormatPr defaultColWidth="8.85546875" defaultRowHeight="13.9"/>
  <cols>
    <col min="1" max="1" width="8.85546875" style="62"/>
    <col min="2" max="2" width="63.140625" style="62" customWidth="1"/>
    <col min="3" max="5" width="18.7109375" style="62" customWidth="1"/>
    <col min="6" max="16384" width="8.85546875" style="62"/>
  </cols>
  <sheetData>
    <row r="1" spans="1:7" ht="20.45">
      <c r="A1" s="98" t="s">
        <v>0</v>
      </c>
    </row>
    <row r="2" spans="1:7">
      <c r="A2" s="2" t="s">
        <v>1</v>
      </c>
    </row>
    <row r="3" spans="1:7">
      <c r="A3" s="99"/>
    </row>
    <row r="4" spans="1:7">
      <c r="A4" s="99"/>
    </row>
    <row r="5" spans="1:7">
      <c r="A5" s="100" t="s">
        <v>2</v>
      </c>
    </row>
    <row r="7" spans="1:7">
      <c r="A7" s="62" t="s">
        <v>3</v>
      </c>
      <c r="B7" s="62" t="s">
        <v>4</v>
      </c>
    </row>
    <row r="9" spans="1:7">
      <c r="A9" s="66" t="s">
        <v>5</v>
      </c>
      <c r="B9" s="66" t="s">
        <v>6</v>
      </c>
      <c r="C9" s="102" t="s">
        <v>7</v>
      </c>
      <c r="D9" s="102" t="s">
        <v>8</v>
      </c>
      <c r="E9" s="103" t="s">
        <v>9</v>
      </c>
      <c r="G9" s="61" t="s">
        <v>10</v>
      </c>
    </row>
    <row r="10" spans="1:7">
      <c r="A10" s="64" t="s">
        <v>11</v>
      </c>
      <c r="B10" s="62" t="s">
        <v>12</v>
      </c>
      <c r="C10" s="104"/>
      <c r="D10" s="104"/>
      <c r="E10" s="111">
        <f>D10*C10</f>
        <v>0</v>
      </c>
    </row>
    <row r="11" spans="1:7">
      <c r="A11" s="64" t="s">
        <v>13</v>
      </c>
      <c r="B11" s="62" t="s">
        <v>14</v>
      </c>
      <c r="C11" s="104"/>
      <c r="D11" s="104"/>
      <c r="E11" s="111">
        <f t="shared" ref="E11" si="0">D11*C11</f>
        <v>0</v>
      </c>
    </row>
    <row r="12" spans="1:7">
      <c r="A12" s="64"/>
      <c r="B12" s="64" t="s">
        <v>15</v>
      </c>
      <c r="C12" s="105"/>
      <c r="D12" s="105"/>
      <c r="E12" s="105">
        <f>SUM(E10:E11)</f>
        <v>0</v>
      </c>
    </row>
    <row r="13" spans="1:7">
      <c r="A13" s="64"/>
      <c r="B13" s="64"/>
      <c r="C13" s="105"/>
      <c r="D13" s="105"/>
      <c r="E13" s="105"/>
    </row>
    <row r="14" spans="1:7" ht="27.6">
      <c r="A14" s="64" t="s">
        <v>16</v>
      </c>
      <c r="B14" s="40" t="s">
        <v>17</v>
      </c>
      <c r="C14" s="104"/>
      <c r="D14" s="104"/>
      <c r="E14" s="111">
        <f>D14*C14</f>
        <v>0</v>
      </c>
    </row>
    <row r="15" spans="1:7">
      <c r="A15" s="64"/>
      <c r="B15" s="64" t="s">
        <v>15</v>
      </c>
      <c r="C15" s="105"/>
      <c r="D15" s="105"/>
      <c r="E15" s="105">
        <f>SUM(E14:E14)</f>
        <v>0</v>
      </c>
    </row>
    <row r="16" spans="1:7">
      <c r="A16" s="64"/>
      <c r="B16" s="64"/>
      <c r="C16" s="105"/>
      <c r="D16" s="105"/>
      <c r="E16" s="105"/>
    </row>
    <row r="17" spans="1:7">
      <c r="A17" s="64" t="s">
        <v>18</v>
      </c>
      <c r="B17" s="62" t="s">
        <v>19</v>
      </c>
      <c r="C17" s="104"/>
      <c r="D17" s="104"/>
      <c r="E17" s="111">
        <f>D17*C17</f>
        <v>0</v>
      </c>
    </row>
    <row r="18" spans="1:7">
      <c r="A18" s="64" t="s">
        <v>20</v>
      </c>
      <c r="B18" s="62" t="s">
        <v>21</v>
      </c>
      <c r="C18" s="104"/>
      <c r="D18" s="104"/>
      <c r="E18" s="111">
        <f t="shared" ref="E18:E19" si="1">D18*C18</f>
        <v>0</v>
      </c>
    </row>
    <row r="19" spans="1:7">
      <c r="A19" s="64" t="s">
        <v>22</v>
      </c>
      <c r="B19" s="62" t="s">
        <v>23</v>
      </c>
      <c r="C19" s="104"/>
      <c r="D19" s="104"/>
      <c r="E19" s="111">
        <f t="shared" si="1"/>
        <v>0</v>
      </c>
    </row>
    <row r="20" spans="1:7">
      <c r="A20" s="64"/>
      <c r="B20" s="64" t="s">
        <v>24</v>
      </c>
      <c r="C20" s="105"/>
      <c r="D20" s="105"/>
      <c r="E20" s="105">
        <f>SUM(E17:E19)</f>
        <v>0</v>
      </c>
    </row>
    <row r="21" spans="1:7">
      <c r="A21" s="64"/>
      <c r="C21" s="106"/>
      <c r="D21" s="106"/>
      <c r="E21" s="106"/>
    </row>
    <row r="22" spans="1:7">
      <c r="A22" s="65" t="s">
        <v>25</v>
      </c>
      <c r="B22" s="65" t="s">
        <v>26</v>
      </c>
      <c r="C22" s="107"/>
      <c r="D22" s="107"/>
      <c r="E22" s="108">
        <f>E12+E15+E20</f>
        <v>0</v>
      </c>
    </row>
    <row r="23" spans="1:7">
      <c r="C23" s="106"/>
      <c r="D23" s="106"/>
      <c r="E23" s="106"/>
    </row>
    <row r="24" spans="1:7">
      <c r="C24" s="106"/>
      <c r="D24" s="106"/>
      <c r="E24" s="106"/>
    </row>
    <row r="25" spans="1:7">
      <c r="A25" s="63" t="s">
        <v>27</v>
      </c>
      <c r="B25" s="63" t="s">
        <v>28</v>
      </c>
      <c r="C25" s="109"/>
      <c r="D25" s="109"/>
      <c r="E25" s="109"/>
    </row>
    <row r="26" spans="1:7">
      <c r="A26" s="64"/>
      <c r="B26" s="64"/>
      <c r="C26" s="110"/>
      <c r="D26" s="110"/>
      <c r="E26" s="110"/>
    </row>
    <row r="27" spans="1:7">
      <c r="A27" s="64"/>
      <c r="B27" s="64" t="s">
        <v>29</v>
      </c>
      <c r="C27" s="110"/>
      <c r="D27" s="110"/>
      <c r="E27" s="112"/>
      <c r="G27" s="101" t="s">
        <v>30</v>
      </c>
    </row>
    <row r="28" spans="1:7">
      <c r="A28" s="64"/>
      <c r="B28" s="64"/>
      <c r="C28" s="110"/>
      <c r="D28" s="110"/>
      <c r="E28" s="110"/>
    </row>
    <row r="29" spans="1:7">
      <c r="B29" s="64" t="s">
        <v>31</v>
      </c>
      <c r="C29" s="105"/>
      <c r="D29" s="105"/>
      <c r="E29" s="110" t="s">
        <v>32</v>
      </c>
      <c r="G29" s="101" t="s">
        <v>33</v>
      </c>
    </row>
    <row r="30" spans="1:7">
      <c r="B30" s="64" t="s">
        <v>34</v>
      </c>
      <c r="C30" s="105"/>
      <c r="D30" s="105"/>
      <c r="E30" s="105" t="e">
        <f>((E12)/E$27)</f>
        <v>#DIV/0!</v>
      </c>
    </row>
    <row r="31" spans="1:7">
      <c r="B31" s="64" t="s">
        <v>16</v>
      </c>
      <c r="C31" s="105"/>
      <c r="D31" s="105"/>
      <c r="E31" s="105" t="e">
        <f>((E15)/E$27)</f>
        <v>#DIV/0!</v>
      </c>
    </row>
    <row r="32" spans="1:7">
      <c r="B32" s="64" t="s">
        <v>35</v>
      </c>
      <c r="C32" s="105"/>
      <c r="D32" s="105"/>
      <c r="E32" s="105" t="e">
        <f>((E20)/E$27)</f>
        <v>#DIV/0!</v>
      </c>
    </row>
    <row r="35" spans="1:4">
      <c r="A35" s="56" t="s">
        <v>36</v>
      </c>
      <c r="B35" s="56" t="s">
        <v>37</v>
      </c>
      <c r="C35" s="56"/>
      <c r="D35" s="56"/>
    </row>
    <row r="36" spans="1:4">
      <c r="A36" s="56"/>
      <c r="B36" s="56"/>
      <c r="C36" s="56"/>
      <c r="D36" s="56"/>
    </row>
    <row r="37" spans="1:4">
      <c r="A37" s="56"/>
      <c r="B37" s="56" t="s">
        <v>38</v>
      </c>
      <c r="C37" s="56"/>
      <c r="D37" s="56"/>
    </row>
    <row r="38" spans="1:4">
      <c r="A38" s="56"/>
      <c r="B38" s="56" t="s">
        <v>39</v>
      </c>
      <c r="C38" s="56"/>
      <c r="D38" s="56"/>
    </row>
    <row r="39" spans="1:4">
      <c r="A39" s="56"/>
      <c r="B39" s="56" t="s">
        <v>40</v>
      </c>
      <c r="C39" s="56"/>
      <c r="D39" s="56"/>
    </row>
  </sheetData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6"/>
  <sheetViews>
    <sheetView workbookViewId="0">
      <selection activeCell="D24" sqref="D24"/>
    </sheetView>
  </sheetViews>
  <sheetFormatPr defaultColWidth="8.85546875" defaultRowHeight="13.9"/>
  <cols>
    <col min="1" max="1" width="52.28515625" style="62" customWidth="1"/>
    <col min="2" max="2" width="21.7109375" style="62" customWidth="1"/>
    <col min="3" max="3" width="4.7109375" style="62" customWidth="1"/>
    <col min="4" max="4" width="25.28515625" style="62" bestFit="1" customWidth="1"/>
    <col min="5" max="16384" width="8.85546875" style="62"/>
  </cols>
  <sheetData>
    <row r="1" spans="1:4" ht="20.45">
      <c r="A1" s="1" t="s">
        <v>0</v>
      </c>
    </row>
    <row r="2" spans="1:4">
      <c r="A2" s="2" t="s">
        <v>1</v>
      </c>
    </row>
    <row r="3" spans="1:4">
      <c r="A3" s="3"/>
    </row>
    <row r="4" spans="1:4">
      <c r="A4" s="3"/>
    </row>
    <row r="5" spans="1:4">
      <c r="A5" s="75" t="s">
        <v>41</v>
      </c>
      <c r="B5" s="76" t="s">
        <v>42</v>
      </c>
      <c r="C5" s="76"/>
      <c r="D5" s="77"/>
    </row>
    <row r="6" spans="1:4">
      <c r="A6" s="3"/>
      <c r="B6" s="78"/>
      <c r="C6" s="78"/>
      <c r="D6" s="79"/>
    </row>
    <row r="7" spans="1:4">
      <c r="A7" s="80" t="s">
        <v>43</v>
      </c>
      <c r="B7" s="81" t="s">
        <v>44</v>
      </c>
      <c r="C7" s="81"/>
      <c r="D7" s="82" t="s">
        <v>45</v>
      </c>
    </row>
    <row r="8" spans="1:4">
      <c r="A8" s="83" t="s">
        <v>46</v>
      </c>
      <c r="B8" s="81"/>
      <c r="C8" s="81"/>
      <c r="D8" s="82"/>
    </row>
    <row r="9" spans="1:4">
      <c r="A9" s="63" t="s">
        <v>47</v>
      </c>
      <c r="B9" s="84">
        <f>SUM(B10:B13)</f>
        <v>7366.5</v>
      </c>
      <c r="C9" s="84"/>
      <c r="D9" s="84">
        <f t="shared" ref="D9" si="0">SUM(D10:D13)</f>
        <v>0</v>
      </c>
    </row>
    <row r="10" spans="1:4">
      <c r="A10" s="62" t="s">
        <v>48</v>
      </c>
      <c r="B10" s="85">
        <f>'A.S.PR in A.S.RU'!D11</f>
        <v>1325</v>
      </c>
      <c r="C10" s="85"/>
      <c r="D10" s="85">
        <f>'A.S.PR in A.S.RU'!F11</f>
        <v>0</v>
      </c>
    </row>
    <row r="11" spans="1:4">
      <c r="A11" s="62" t="s">
        <v>49</v>
      </c>
      <c r="B11" s="85">
        <f>'A.S.PR in A.S.RU'!D29</f>
        <v>180</v>
      </c>
      <c r="C11" s="85"/>
      <c r="D11" s="85">
        <f>'A.S.PR in A.S.RU'!F29</f>
        <v>0</v>
      </c>
    </row>
    <row r="12" spans="1:4">
      <c r="A12" s="86" t="s">
        <v>50</v>
      </c>
      <c r="B12" s="85">
        <f>'A.S.L'!D11</f>
        <v>4625</v>
      </c>
      <c r="C12" s="85"/>
      <c r="D12" s="85">
        <f>'A.S.L'!F11</f>
        <v>0</v>
      </c>
    </row>
    <row r="13" spans="1:4">
      <c r="A13" s="2" t="s">
        <v>51</v>
      </c>
      <c r="B13" s="87">
        <f>'A.S.KP'!D11</f>
        <v>1236.5</v>
      </c>
      <c r="C13" s="87"/>
      <c r="D13" s="87">
        <f>'A.S.KP'!F11</f>
        <v>0</v>
      </c>
    </row>
    <row r="15" spans="1:4">
      <c r="A15" s="88" t="s">
        <v>52</v>
      </c>
      <c r="B15" s="84">
        <f>SUM(B16:B18)</f>
        <v>1774.5</v>
      </c>
      <c r="C15" s="84"/>
      <c r="D15" s="84">
        <f>SUM(D16:D18)</f>
        <v>0</v>
      </c>
    </row>
    <row r="16" spans="1:4">
      <c r="A16" s="2" t="s">
        <v>53</v>
      </c>
      <c r="B16" s="87">
        <f>B.S!D11</f>
        <v>569.5</v>
      </c>
      <c r="C16" s="87"/>
      <c r="D16" s="87">
        <f>B.S!F11</f>
        <v>0</v>
      </c>
    </row>
    <row r="17" spans="1:7">
      <c r="A17" s="2" t="s">
        <v>54</v>
      </c>
      <c r="B17" s="87">
        <f>B.S!D48</f>
        <v>420</v>
      </c>
      <c r="C17" s="87"/>
      <c r="D17" s="87">
        <f>B.S!F48</f>
        <v>0</v>
      </c>
    </row>
    <row r="18" spans="1:7">
      <c r="A18" s="2" t="s">
        <v>55</v>
      </c>
      <c r="B18" s="87">
        <f>B.S!D64</f>
        <v>785</v>
      </c>
      <c r="C18" s="87"/>
      <c r="D18" s="87">
        <f>B.S!F64</f>
        <v>0</v>
      </c>
    </row>
    <row r="20" spans="1:7">
      <c r="A20" s="88" t="s">
        <v>56</v>
      </c>
      <c r="B20" s="89">
        <f>SUM(B21)</f>
        <v>2200</v>
      </c>
      <c r="C20" s="89"/>
      <c r="D20" s="89">
        <f>SUM(D21)</f>
        <v>0</v>
      </c>
    </row>
    <row r="21" spans="1:7">
      <c r="A21" s="2" t="s">
        <v>57</v>
      </c>
      <c r="B21" s="87">
        <f>'C.S'!D11</f>
        <v>2200</v>
      </c>
      <c r="C21" s="87"/>
      <c r="D21" s="87">
        <f>'C.S'!F11</f>
        <v>0</v>
      </c>
    </row>
    <row r="22" spans="1:7">
      <c r="A22" s="2"/>
      <c r="B22" s="78"/>
      <c r="C22" s="78"/>
      <c r="D22" s="78"/>
    </row>
    <row r="23" spans="1:7">
      <c r="A23" s="90" t="s">
        <v>58</v>
      </c>
      <c r="B23" s="74">
        <f>B9+B15+B20</f>
        <v>11341</v>
      </c>
      <c r="C23" s="74"/>
      <c r="D23" s="74">
        <f t="shared" ref="D23" si="1">D9+D15+D20</f>
        <v>0</v>
      </c>
      <c r="E23" s="67"/>
      <c r="F23" s="67"/>
      <c r="G23" s="67"/>
    </row>
    <row r="24" spans="1:7">
      <c r="B24" s="67"/>
      <c r="C24" s="67"/>
      <c r="D24" s="67"/>
      <c r="E24" s="67"/>
      <c r="F24" s="67"/>
      <c r="G24" s="67"/>
    </row>
    <row r="25" spans="1:7">
      <c r="B25" s="67"/>
      <c r="C25" s="67"/>
      <c r="D25" s="67"/>
      <c r="E25" s="67"/>
      <c r="F25" s="67"/>
      <c r="G25" s="67"/>
    </row>
    <row r="26" spans="1:7">
      <c r="B26" s="67"/>
      <c r="C26" s="67"/>
      <c r="D26" s="67"/>
      <c r="E26" s="67"/>
      <c r="F26" s="67"/>
      <c r="G26" s="67"/>
    </row>
  </sheetData>
  <pageMargins left="0.7" right="0.7" top="0.75" bottom="0.75" header="0.3" footer="0.3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4"/>
  <sheetViews>
    <sheetView workbookViewId="0">
      <selection activeCell="F12" sqref="F12"/>
    </sheetView>
  </sheetViews>
  <sheetFormatPr defaultColWidth="8.85546875" defaultRowHeight="13.9"/>
  <cols>
    <col min="1" max="1" width="10.7109375" style="40" customWidth="1"/>
    <col min="2" max="2" width="11.7109375" style="40" customWidth="1"/>
    <col min="3" max="3" width="40.7109375" style="40" customWidth="1"/>
    <col min="4" max="4" width="12.7109375" style="40" customWidth="1"/>
    <col min="5" max="5" width="4.7109375" style="40" customWidth="1"/>
    <col min="6" max="6" width="12.7109375" style="40" customWidth="1"/>
    <col min="7" max="8" width="12.7109375" style="41" customWidth="1"/>
    <col min="9" max="9" width="4.7109375" style="40" customWidth="1"/>
    <col min="10" max="10" width="30.7109375" style="70" customWidth="1"/>
    <col min="11" max="16384" width="8.85546875" style="40"/>
  </cols>
  <sheetData>
    <row r="1" spans="1:10" ht="20.45">
      <c r="A1" s="1" t="s">
        <v>0</v>
      </c>
    </row>
    <row r="2" spans="1:10">
      <c r="A2" s="2" t="s">
        <v>1</v>
      </c>
    </row>
    <row r="3" spans="1:10">
      <c r="A3" s="3"/>
    </row>
    <row r="4" spans="1:10">
      <c r="A4" s="14"/>
    </row>
    <row r="5" spans="1:10" ht="27.6">
      <c r="A5" s="6" t="s">
        <v>59</v>
      </c>
      <c r="B5" s="19"/>
      <c r="C5" s="7" t="s">
        <v>42</v>
      </c>
      <c r="D5" s="20" t="s">
        <v>60</v>
      </c>
      <c r="E5" s="21"/>
      <c r="F5" s="20" t="s">
        <v>60</v>
      </c>
      <c r="G5" s="30" t="s">
        <v>61</v>
      </c>
      <c r="H5" s="30" t="s">
        <v>61</v>
      </c>
      <c r="J5" s="70" t="s">
        <v>10</v>
      </c>
    </row>
    <row r="6" spans="1:10">
      <c r="A6" s="4"/>
      <c r="B6" s="5"/>
      <c r="C6" s="14"/>
      <c r="D6" s="22"/>
      <c r="E6" s="23"/>
      <c r="F6" s="24"/>
      <c r="G6" s="31"/>
      <c r="H6" s="31"/>
    </row>
    <row r="7" spans="1:10" ht="27.6">
      <c r="A7" s="4" t="s">
        <v>62</v>
      </c>
      <c r="B7" s="4" t="s">
        <v>63</v>
      </c>
      <c r="C7" s="14" t="s">
        <v>64</v>
      </c>
      <c r="D7" s="22" t="s">
        <v>44</v>
      </c>
      <c r="E7" s="23"/>
      <c r="F7" s="25" t="s">
        <v>45</v>
      </c>
      <c r="G7" s="22" t="s">
        <v>44</v>
      </c>
      <c r="H7" s="25" t="s">
        <v>45</v>
      </c>
      <c r="J7" s="101" t="s">
        <v>4</v>
      </c>
    </row>
    <row r="8" spans="1:10">
      <c r="A8" s="13"/>
      <c r="B8" s="13"/>
      <c r="C8" s="13"/>
      <c r="D8" s="22"/>
      <c r="E8" s="13"/>
      <c r="F8" s="24"/>
      <c r="G8" s="16"/>
      <c r="H8" s="16"/>
    </row>
    <row r="9" spans="1:10" ht="27.6">
      <c r="A9" s="6" t="s">
        <v>5</v>
      </c>
      <c r="B9" s="6" t="s">
        <v>65</v>
      </c>
      <c r="C9" s="7" t="s">
        <v>66</v>
      </c>
      <c r="D9" s="15">
        <f>D11+D29+'A.S.L'!D11+'A.S.KP'!D11</f>
        <v>7366.5</v>
      </c>
      <c r="E9" s="15"/>
      <c r="F9" s="15">
        <f>F11+F29+'A.S.L'!F11+'A.S.KP'!F11</f>
        <v>0</v>
      </c>
      <c r="G9" s="32" t="s">
        <v>67</v>
      </c>
      <c r="H9" s="32" t="s">
        <v>68</v>
      </c>
      <c r="J9" s="70" t="s">
        <v>69</v>
      </c>
    </row>
    <row r="10" spans="1:10">
      <c r="A10" s="8"/>
      <c r="B10" s="8"/>
      <c r="C10" s="9"/>
      <c r="D10" s="22"/>
      <c r="E10" s="26"/>
      <c r="F10" s="27"/>
      <c r="G10" s="32"/>
      <c r="H10" s="32"/>
    </row>
    <row r="11" spans="1:10">
      <c r="A11" s="18"/>
      <c r="B11" s="18" t="s">
        <v>70</v>
      </c>
      <c r="C11" s="17" t="s">
        <v>71</v>
      </c>
      <c r="D11" s="28">
        <f>SUM(D12:D27)</f>
        <v>1325</v>
      </c>
      <c r="E11" s="28"/>
      <c r="F11" s="28">
        <f>SUM(F12:F27)</f>
        <v>0</v>
      </c>
      <c r="G11" s="32"/>
      <c r="H11" s="32"/>
    </row>
    <row r="12" spans="1:10">
      <c r="A12" s="8"/>
      <c r="B12" s="35" t="s">
        <v>72</v>
      </c>
      <c r="C12" s="12" t="s">
        <v>73</v>
      </c>
      <c r="D12" s="11">
        <v>281</v>
      </c>
      <c r="E12" s="24"/>
      <c r="F12" s="36"/>
      <c r="G12" s="32"/>
      <c r="H12" s="33"/>
      <c r="I12" s="39"/>
    </row>
    <row r="13" spans="1:10">
      <c r="A13" s="8"/>
      <c r="B13" s="35" t="s">
        <v>74</v>
      </c>
      <c r="C13" s="12" t="s">
        <v>75</v>
      </c>
      <c r="D13" s="11">
        <v>135</v>
      </c>
      <c r="E13" s="24"/>
      <c r="F13" s="36"/>
      <c r="G13" s="32"/>
      <c r="H13" s="33"/>
      <c r="I13" s="39"/>
    </row>
    <row r="14" spans="1:10">
      <c r="A14" s="8"/>
      <c r="B14" s="35" t="s">
        <v>76</v>
      </c>
      <c r="C14" s="12" t="s">
        <v>75</v>
      </c>
      <c r="D14" s="11">
        <v>135</v>
      </c>
      <c r="E14" s="45"/>
      <c r="F14" s="36"/>
      <c r="G14" s="32"/>
      <c r="H14" s="33"/>
      <c r="I14" s="39"/>
    </row>
    <row r="15" spans="1:10">
      <c r="A15" s="8"/>
      <c r="B15" s="35" t="s">
        <v>77</v>
      </c>
      <c r="C15" s="12" t="s">
        <v>78</v>
      </c>
      <c r="D15" s="11">
        <v>79</v>
      </c>
      <c r="E15" s="45"/>
      <c r="F15" s="36"/>
      <c r="G15" s="32"/>
      <c r="H15" s="33"/>
      <c r="I15" s="39"/>
    </row>
    <row r="16" spans="1:10">
      <c r="A16" s="8"/>
      <c r="B16" s="35" t="s">
        <v>79</v>
      </c>
      <c r="C16" s="12" t="s">
        <v>78</v>
      </c>
      <c r="D16" s="11">
        <v>79</v>
      </c>
      <c r="E16" s="45"/>
      <c r="F16" s="36"/>
      <c r="G16" s="32"/>
      <c r="H16" s="33"/>
      <c r="I16" s="39"/>
    </row>
    <row r="17" spans="1:10">
      <c r="A17" s="8"/>
      <c r="B17" s="35" t="s">
        <v>80</v>
      </c>
      <c r="C17" s="12" t="s">
        <v>81</v>
      </c>
      <c r="D17" s="11">
        <v>60</v>
      </c>
      <c r="E17" s="45"/>
      <c r="F17" s="36"/>
      <c r="G17" s="32"/>
      <c r="H17" s="33"/>
      <c r="I17" s="39"/>
      <c r="J17" s="96"/>
    </row>
    <row r="18" spans="1:10">
      <c r="A18" s="8"/>
      <c r="B18" s="35" t="s">
        <v>82</v>
      </c>
      <c r="C18" s="12" t="s">
        <v>81</v>
      </c>
      <c r="D18" s="11">
        <v>60</v>
      </c>
      <c r="E18" s="45"/>
      <c r="F18" s="36"/>
      <c r="G18" s="32"/>
      <c r="H18" s="33"/>
      <c r="I18" s="39"/>
      <c r="J18" s="96"/>
    </row>
    <row r="19" spans="1:10">
      <c r="A19" s="8"/>
      <c r="B19" s="35" t="s">
        <v>83</v>
      </c>
      <c r="C19" s="12" t="s">
        <v>81</v>
      </c>
      <c r="D19" s="11">
        <v>60</v>
      </c>
      <c r="E19" s="45"/>
      <c r="F19" s="36"/>
      <c r="G19" s="32"/>
      <c r="H19" s="33"/>
      <c r="I19" s="39"/>
      <c r="J19" s="96"/>
    </row>
    <row r="20" spans="1:10">
      <c r="A20" s="8"/>
      <c r="B20" s="35" t="s">
        <v>84</v>
      </c>
      <c r="C20" s="12" t="s">
        <v>81</v>
      </c>
      <c r="D20" s="11">
        <v>60</v>
      </c>
      <c r="E20" s="45"/>
      <c r="F20" s="36"/>
      <c r="G20" s="32"/>
      <c r="H20" s="33"/>
      <c r="I20" s="39"/>
      <c r="J20" s="96"/>
    </row>
    <row r="21" spans="1:10">
      <c r="A21" s="8"/>
      <c r="B21" s="35" t="s">
        <v>85</v>
      </c>
      <c r="C21" s="12" t="s">
        <v>86</v>
      </c>
      <c r="D21" s="11">
        <v>80</v>
      </c>
      <c r="E21" s="45"/>
      <c r="F21" s="36"/>
      <c r="G21" s="32"/>
      <c r="H21" s="33"/>
      <c r="I21" s="39"/>
      <c r="J21" s="96"/>
    </row>
    <row r="22" spans="1:10">
      <c r="A22" s="8"/>
      <c r="B22" s="35" t="s">
        <v>87</v>
      </c>
      <c r="C22" s="10" t="s">
        <v>86</v>
      </c>
      <c r="D22" s="11">
        <v>48</v>
      </c>
      <c r="E22" s="45"/>
      <c r="F22" s="36"/>
      <c r="G22" s="32"/>
      <c r="H22" s="33"/>
      <c r="I22" s="39"/>
      <c r="J22" s="96"/>
    </row>
    <row r="23" spans="1:10">
      <c r="A23" s="8"/>
      <c r="B23" s="35" t="s">
        <v>88</v>
      </c>
      <c r="C23" s="10" t="s">
        <v>86</v>
      </c>
      <c r="D23" s="11">
        <v>48</v>
      </c>
      <c r="E23" s="45"/>
      <c r="F23" s="36"/>
      <c r="G23" s="32"/>
      <c r="H23" s="33"/>
      <c r="I23" s="39"/>
      <c r="J23" s="96"/>
    </row>
    <row r="24" spans="1:10">
      <c r="A24" s="8"/>
      <c r="B24" s="35" t="s">
        <v>89</v>
      </c>
      <c r="C24" s="12" t="s">
        <v>90</v>
      </c>
      <c r="D24" s="11">
        <v>60</v>
      </c>
      <c r="E24" s="45"/>
      <c r="F24" s="36"/>
      <c r="G24" s="32"/>
      <c r="H24" s="33"/>
      <c r="I24" s="39"/>
      <c r="J24" s="96"/>
    </row>
    <row r="25" spans="1:10">
      <c r="A25" s="8"/>
      <c r="B25" s="35" t="s">
        <v>91</v>
      </c>
      <c r="C25" s="12" t="s">
        <v>90</v>
      </c>
      <c r="D25" s="11">
        <v>60</v>
      </c>
      <c r="E25" s="45"/>
      <c r="F25" s="36"/>
      <c r="G25" s="32"/>
      <c r="H25" s="33"/>
      <c r="I25" s="39"/>
      <c r="J25" s="96"/>
    </row>
    <row r="26" spans="1:10">
      <c r="A26" s="8"/>
      <c r="B26" s="35" t="s">
        <v>92</v>
      </c>
      <c r="C26" s="12" t="s">
        <v>93</v>
      </c>
      <c r="D26" s="11">
        <v>40</v>
      </c>
      <c r="E26" s="45"/>
      <c r="F26" s="36"/>
      <c r="G26" s="32"/>
      <c r="H26" s="33"/>
      <c r="I26" s="39"/>
      <c r="J26" s="96"/>
    </row>
    <row r="27" spans="1:10">
      <c r="A27" s="8"/>
      <c r="B27" s="35" t="s">
        <v>94</v>
      </c>
      <c r="C27" s="12" t="s">
        <v>93</v>
      </c>
      <c r="D27" s="11">
        <v>40</v>
      </c>
      <c r="E27" s="45"/>
      <c r="F27" s="36"/>
      <c r="G27" s="32"/>
      <c r="H27" s="33"/>
      <c r="I27" s="39"/>
      <c r="J27" s="96"/>
    </row>
    <row r="28" spans="1:10">
      <c r="A28" s="8"/>
      <c r="B28" s="35"/>
      <c r="C28" s="12"/>
      <c r="D28" s="11"/>
      <c r="E28" s="45"/>
      <c r="F28" s="60"/>
      <c r="G28" s="32"/>
      <c r="H28" s="32"/>
      <c r="I28" s="39"/>
      <c r="J28" s="96"/>
    </row>
    <row r="29" spans="1:10">
      <c r="A29" s="18"/>
      <c r="B29" s="18" t="s">
        <v>95</v>
      </c>
      <c r="C29" s="17" t="s">
        <v>96</v>
      </c>
      <c r="D29" s="28">
        <f>SUM(D30:D33)</f>
        <v>180</v>
      </c>
      <c r="E29" s="28"/>
      <c r="F29" s="28">
        <f>SUM(F30:F33)</f>
        <v>0</v>
      </c>
      <c r="G29" s="32"/>
      <c r="H29" s="32"/>
      <c r="J29" s="96"/>
    </row>
    <row r="30" spans="1:10">
      <c r="A30" s="8"/>
      <c r="B30" s="35" t="s">
        <v>97</v>
      </c>
      <c r="C30" s="12" t="s">
        <v>98</v>
      </c>
      <c r="D30" s="11">
        <v>72</v>
      </c>
      <c r="E30" s="45"/>
      <c r="F30" s="36"/>
      <c r="G30" s="32"/>
      <c r="H30" s="33"/>
      <c r="I30" s="39"/>
    </row>
    <row r="31" spans="1:10">
      <c r="A31" s="8"/>
      <c r="B31" s="35" t="s">
        <v>99</v>
      </c>
      <c r="C31" s="12" t="s">
        <v>100</v>
      </c>
      <c r="D31" s="11">
        <v>36</v>
      </c>
      <c r="E31" s="45"/>
      <c r="F31" s="36"/>
      <c r="G31" s="32"/>
      <c r="H31" s="33"/>
      <c r="I31" s="39"/>
    </row>
    <row r="32" spans="1:10">
      <c r="A32" s="8"/>
      <c r="B32" s="35" t="s">
        <v>101</v>
      </c>
      <c r="C32" s="12" t="s">
        <v>100</v>
      </c>
      <c r="D32" s="11">
        <v>36</v>
      </c>
      <c r="E32" s="45"/>
      <c r="F32" s="36"/>
      <c r="G32" s="32"/>
      <c r="H32" s="33"/>
      <c r="I32" s="39"/>
    </row>
    <row r="33" spans="1:10" ht="27.6">
      <c r="A33" s="8"/>
      <c r="B33" s="35" t="s">
        <v>102</v>
      </c>
      <c r="C33" s="12" t="s">
        <v>100</v>
      </c>
      <c r="D33" s="11">
        <v>36</v>
      </c>
      <c r="E33" s="45"/>
      <c r="F33" s="36"/>
      <c r="G33" s="32"/>
      <c r="H33" s="33"/>
      <c r="I33" s="39"/>
      <c r="J33" s="70" t="s">
        <v>103</v>
      </c>
    </row>
    <row r="34" spans="1:10">
      <c r="B34" s="39"/>
      <c r="C34" s="39"/>
      <c r="D34" s="39"/>
      <c r="E34" s="39"/>
      <c r="F34" s="39"/>
      <c r="G34" s="46"/>
      <c r="H34" s="46"/>
      <c r="I34" s="39"/>
    </row>
  </sheetData>
  <pageMargins left="0.7" right="0.7" top="0.75" bottom="0.75" header="0.3" footer="0.3"/>
  <pageSetup paperSize="9" scale="4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W147"/>
  <sheetViews>
    <sheetView workbookViewId="0">
      <selection activeCell="F14" sqref="F14"/>
    </sheetView>
  </sheetViews>
  <sheetFormatPr defaultColWidth="8.85546875" defaultRowHeight="13.9"/>
  <cols>
    <col min="1" max="1" width="10.7109375" style="40" customWidth="1"/>
    <col min="2" max="2" width="11.7109375" style="40" customWidth="1"/>
    <col min="3" max="3" width="40.7109375" style="40" customWidth="1"/>
    <col min="4" max="4" width="12.7109375" style="40" customWidth="1"/>
    <col min="5" max="5" width="4.7109375" style="40" customWidth="1"/>
    <col min="6" max="6" width="12.7109375" style="40" customWidth="1"/>
    <col min="7" max="8" width="12.7109375" style="41" customWidth="1"/>
    <col min="9" max="9" width="4.7109375" style="40" customWidth="1"/>
    <col min="10" max="10" width="30.7109375" style="70" customWidth="1"/>
    <col min="11" max="16384" width="8.85546875" style="40"/>
  </cols>
  <sheetData>
    <row r="1" spans="1:10" ht="20.45">
      <c r="A1" s="1" t="s">
        <v>0</v>
      </c>
    </row>
    <row r="2" spans="1:10">
      <c r="A2" s="2" t="s">
        <v>1</v>
      </c>
    </row>
    <row r="3" spans="1:10">
      <c r="A3" s="3"/>
    </row>
    <row r="4" spans="1:10">
      <c r="A4" s="14"/>
    </row>
    <row r="5" spans="1:10" ht="27.6">
      <c r="A5" s="6" t="s">
        <v>59</v>
      </c>
      <c r="B5" s="19"/>
      <c r="C5" s="7" t="s">
        <v>42</v>
      </c>
      <c r="D5" s="20" t="s">
        <v>60</v>
      </c>
      <c r="E5" s="21"/>
      <c r="F5" s="20" t="s">
        <v>60</v>
      </c>
      <c r="G5" s="30" t="s">
        <v>61</v>
      </c>
      <c r="H5" s="30" t="s">
        <v>61</v>
      </c>
      <c r="J5" s="70" t="s">
        <v>10</v>
      </c>
    </row>
    <row r="6" spans="1:10">
      <c r="A6" s="4"/>
      <c r="B6" s="5"/>
      <c r="C6" s="14"/>
      <c r="D6" s="22"/>
      <c r="E6" s="23"/>
      <c r="F6" s="24"/>
      <c r="G6" s="31"/>
      <c r="H6" s="31"/>
    </row>
    <row r="7" spans="1:10" ht="27.6">
      <c r="A7" s="4" t="s">
        <v>62</v>
      </c>
      <c r="B7" s="4" t="s">
        <v>63</v>
      </c>
      <c r="C7" s="14" t="s">
        <v>64</v>
      </c>
      <c r="D7" s="22" t="s">
        <v>44</v>
      </c>
      <c r="E7" s="23"/>
      <c r="F7" s="25" t="s">
        <v>45</v>
      </c>
      <c r="G7" s="22" t="s">
        <v>44</v>
      </c>
      <c r="H7" s="25" t="s">
        <v>45</v>
      </c>
      <c r="J7" s="101" t="s">
        <v>4</v>
      </c>
    </row>
    <row r="8" spans="1:10">
      <c r="A8" s="13"/>
      <c r="B8" s="13"/>
      <c r="C8" s="13"/>
      <c r="D8" s="22"/>
      <c r="E8" s="13"/>
      <c r="F8" s="24"/>
      <c r="G8" s="16"/>
      <c r="H8" s="16"/>
    </row>
    <row r="9" spans="1:10" ht="27.6">
      <c r="A9" s="6" t="s">
        <v>5</v>
      </c>
      <c r="B9" s="6" t="s">
        <v>65</v>
      </c>
      <c r="C9" s="7" t="s">
        <v>66</v>
      </c>
      <c r="D9" s="15">
        <f>D11+'A.S.PR in A.S.RU'!D11+'A.S.PR in A.S.RU'!D29+'A.S.KP'!D11</f>
        <v>7366.5</v>
      </c>
      <c r="E9" s="15"/>
      <c r="F9" s="15">
        <f>F11+'A.S.PR in A.S.RU'!F11+'A.S.PR in A.S.RU'!F29+'A.S.KP'!F11</f>
        <v>0</v>
      </c>
      <c r="G9" s="32" t="s">
        <v>67</v>
      </c>
      <c r="H9" s="32" t="s">
        <v>68</v>
      </c>
      <c r="J9" s="70" t="s">
        <v>69</v>
      </c>
    </row>
    <row r="10" spans="1:10">
      <c r="A10" s="8"/>
      <c r="B10" s="8"/>
      <c r="C10" s="9"/>
      <c r="D10" s="22"/>
      <c r="E10" s="26"/>
      <c r="F10" s="27"/>
      <c r="G10" s="32"/>
      <c r="H10" s="32"/>
    </row>
    <row r="11" spans="1:10" ht="41.45">
      <c r="A11" s="18"/>
      <c r="B11" s="18" t="s">
        <v>104</v>
      </c>
      <c r="C11" s="17" t="s">
        <v>105</v>
      </c>
      <c r="D11" s="28">
        <f>D13+D16+D22+D24+D26+D32+D34+D40+D42+D44+D46+D49+D52+D56+D58+D60+D62+D64+D66+D77+D83+D89+D95+D99+D101+D107+D111+D115+D119</f>
        <v>4625</v>
      </c>
      <c r="E11" s="28"/>
      <c r="F11" s="28">
        <f t="shared" ref="F11" si="0">F13+F16+F22+F24+F26+F32+F34+F40+F42+F44+F46+F49+F52+F56+F58+F60+F62+F64+F66+F77+F83+F89+F95+F99+F101+F107+F111+F115+F119</f>
        <v>0</v>
      </c>
      <c r="G11" s="32"/>
      <c r="H11" s="34"/>
      <c r="J11" s="97" t="s">
        <v>106</v>
      </c>
    </row>
    <row r="12" spans="1:10">
      <c r="A12" s="48" t="s">
        <v>107</v>
      </c>
      <c r="B12" s="32"/>
      <c r="C12" s="32"/>
      <c r="D12" s="32"/>
      <c r="E12" s="32"/>
      <c r="F12" s="32"/>
      <c r="G12" s="40"/>
      <c r="H12" s="40"/>
    </row>
    <row r="13" spans="1:10" ht="27.6">
      <c r="A13" s="37"/>
      <c r="B13" s="37" t="s">
        <v>108</v>
      </c>
      <c r="C13" s="38" t="s">
        <v>109</v>
      </c>
      <c r="D13" s="44">
        <f>SUM(D14:D15)</f>
        <v>70</v>
      </c>
      <c r="E13" s="44"/>
      <c r="F13" s="44">
        <f>SUM(F14:F15)</f>
        <v>0</v>
      </c>
      <c r="G13" s="32" t="s">
        <v>110</v>
      </c>
      <c r="H13" s="33"/>
      <c r="J13" s="97" t="s">
        <v>111</v>
      </c>
    </row>
    <row r="14" spans="1:10">
      <c r="A14" s="8"/>
      <c r="B14" s="35" t="s">
        <v>112</v>
      </c>
      <c r="C14" s="12" t="s">
        <v>113</v>
      </c>
      <c r="D14" s="11">
        <v>40</v>
      </c>
      <c r="E14" s="45"/>
      <c r="F14" s="36"/>
      <c r="G14" s="32"/>
      <c r="H14" s="33"/>
      <c r="J14" s="97" t="s">
        <v>111</v>
      </c>
    </row>
    <row r="15" spans="1:10">
      <c r="A15" s="8"/>
      <c r="B15" s="35" t="s">
        <v>114</v>
      </c>
      <c r="C15" s="12" t="s">
        <v>115</v>
      </c>
      <c r="D15" s="11">
        <v>30</v>
      </c>
      <c r="E15" s="45"/>
      <c r="F15" s="36"/>
      <c r="G15" s="32"/>
      <c r="H15" s="33"/>
      <c r="J15" s="97" t="s">
        <v>111</v>
      </c>
    </row>
    <row r="16" spans="1:10" ht="27.6">
      <c r="A16" s="37"/>
      <c r="B16" s="37" t="s">
        <v>116</v>
      </c>
      <c r="C16" s="38" t="s">
        <v>117</v>
      </c>
      <c r="D16" s="44">
        <f>SUM(D17:D21)</f>
        <v>140</v>
      </c>
      <c r="E16" s="44"/>
      <c r="F16" s="44">
        <f t="shared" ref="F16" si="1">SUM(F17:F21)</f>
        <v>0</v>
      </c>
      <c r="G16" s="32" t="s">
        <v>110</v>
      </c>
      <c r="H16" s="33"/>
      <c r="J16" s="97" t="s">
        <v>111</v>
      </c>
    </row>
    <row r="17" spans="1:10" ht="27.6">
      <c r="A17" s="39"/>
      <c r="B17" s="39" t="s">
        <v>118</v>
      </c>
      <c r="C17" s="39" t="s">
        <v>119</v>
      </c>
      <c r="D17" s="11">
        <v>60</v>
      </c>
      <c r="E17" s="39"/>
      <c r="F17" s="58"/>
      <c r="G17" s="47"/>
      <c r="H17" s="33"/>
      <c r="J17" s="97" t="s">
        <v>111</v>
      </c>
    </row>
    <row r="18" spans="1:10">
      <c r="A18" s="39"/>
      <c r="B18" s="39" t="s">
        <v>120</v>
      </c>
      <c r="C18" s="39" t="s">
        <v>121</v>
      </c>
      <c r="D18" s="11">
        <v>10</v>
      </c>
      <c r="E18" s="39"/>
      <c r="F18" s="58"/>
      <c r="G18" s="47"/>
      <c r="H18" s="33"/>
      <c r="J18" s="97" t="s">
        <v>111</v>
      </c>
    </row>
    <row r="19" spans="1:10">
      <c r="A19" s="39"/>
      <c r="B19" s="39" t="s">
        <v>122</v>
      </c>
      <c r="C19" s="39" t="s">
        <v>123</v>
      </c>
      <c r="D19" s="11">
        <v>20</v>
      </c>
      <c r="E19" s="39"/>
      <c r="F19" s="58"/>
      <c r="G19" s="47"/>
      <c r="H19" s="33"/>
      <c r="J19" s="97" t="s">
        <v>111</v>
      </c>
    </row>
    <row r="20" spans="1:10">
      <c r="A20" s="39"/>
      <c r="B20" s="39" t="s">
        <v>124</v>
      </c>
      <c r="C20" s="39" t="s">
        <v>125</v>
      </c>
      <c r="D20" s="11">
        <v>20</v>
      </c>
      <c r="E20" s="39"/>
      <c r="F20" s="58"/>
      <c r="G20" s="47"/>
      <c r="H20" s="33"/>
      <c r="J20" s="97" t="s">
        <v>111</v>
      </c>
    </row>
    <row r="21" spans="1:10">
      <c r="A21" s="39"/>
      <c r="B21" s="39" t="s">
        <v>126</v>
      </c>
      <c r="C21" s="39" t="s">
        <v>127</v>
      </c>
      <c r="D21" s="11">
        <v>30</v>
      </c>
      <c r="E21" s="39"/>
      <c r="F21" s="58"/>
      <c r="G21" s="47"/>
      <c r="H21" s="33"/>
      <c r="J21" s="97" t="s">
        <v>111</v>
      </c>
    </row>
    <row r="22" spans="1:10" ht="27.6">
      <c r="A22" s="37"/>
      <c r="B22" s="37" t="s">
        <v>128</v>
      </c>
      <c r="C22" s="42" t="s">
        <v>129</v>
      </c>
      <c r="D22" s="44">
        <f>SUM(D23)</f>
        <v>70</v>
      </c>
      <c r="E22" s="44"/>
      <c r="F22" s="44">
        <f>SUM(F23)</f>
        <v>0</v>
      </c>
      <c r="G22" s="32" t="s">
        <v>110</v>
      </c>
      <c r="H22" s="33"/>
      <c r="J22" s="97" t="s">
        <v>111</v>
      </c>
    </row>
    <row r="23" spans="1:10">
      <c r="A23" s="39"/>
      <c r="B23" s="39" t="s">
        <v>128</v>
      </c>
      <c r="C23" s="39" t="s">
        <v>130</v>
      </c>
      <c r="D23" s="11">
        <v>70</v>
      </c>
      <c r="E23" s="39"/>
      <c r="F23" s="58"/>
      <c r="G23" s="47"/>
      <c r="H23" s="33"/>
      <c r="J23" s="97" t="s">
        <v>111</v>
      </c>
    </row>
    <row r="24" spans="1:10" ht="27.6">
      <c r="A24" s="37"/>
      <c r="B24" s="37" t="s">
        <v>131</v>
      </c>
      <c r="C24" s="42" t="s">
        <v>132</v>
      </c>
      <c r="D24" s="44">
        <f>SUM(D25)</f>
        <v>50</v>
      </c>
      <c r="E24" s="44"/>
      <c r="F24" s="44">
        <f>SUM(F25)</f>
        <v>0</v>
      </c>
      <c r="G24" s="47" t="s">
        <v>133</v>
      </c>
      <c r="H24" s="33"/>
      <c r="J24" s="97" t="s">
        <v>111</v>
      </c>
    </row>
    <row r="25" spans="1:10">
      <c r="A25" s="39"/>
      <c r="B25" s="39" t="s">
        <v>131</v>
      </c>
      <c r="C25" s="39" t="s">
        <v>130</v>
      </c>
      <c r="D25" s="11">
        <v>50</v>
      </c>
      <c r="E25" s="39"/>
      <c r="F25" s="58"/>
      <c r="G25" s="47"/>
      <c r="H25" s="33"/>
      <c r="J25" s="97" t="s">
        <v>111</v>
      </c>
    </row>
    <row r="26" spans="1:10" ht="27.6">
      <c r="A26" s="37"/>
      <c r="B26" s="37" t="s">
        <v>134</v>
      </c>
      <c r="C26" s="42" t="s">
        <v>135</v>
      </c>
      <c r="D26" s="44">
        <f>SUM(D27:D31)</f>
        <v>220</v>
      </c>
      <c r="E26" s="44"/>
      <c r="F26" s="44">
        <f>SUM(F27:F31)</f>
        <v>0</v>
      </c>
      <c r="G26" s="47" t="s">
        <v>133</v>
      </c>
      <c r="H26" s="33"/>
      <c r="J26" s="97" t="s">
        <v>111</v>
      </c>
    </row>
    <row r="27" spans="1:10">
      <c r="A27" s="39"/>
      <c r="B27" s="39" t="s">
        <v>136</v>
      </c>
      <c r="C27" s="39" t="s">
        <v>137</v>
      </c>
      <c r="D27" s="11">
        <v>110</v>
      </c>
      <c r="E27" s="39"/>
      <c r="F27" s="58"/>
      <c r="G27" s="47"/>
      <c r="H27" s="33"/>
      <c r="J27" s="97" t="s">
        <v>111</v>
      </c>
    </row>
    <row r="28" spans="1:10">
      <c r="A28" s="39"/>
      <c r="B28" s="39" t="s">
        <v>138</v>
      </c>
      <c r="C28" s="39" t="s">
        <v>139</v>
      </c>
      <c r="D28" s="11">
        <v>25</v>
      </c>
      <c r="E28" s="39"/>
      <c r="F28" s="58"/>
      <c r="G28" s="47"/>
      <c r="H28" s="33"/>
      <c r="J28" s="97" t="s">
        <v>111</v>
      </c>
    </row>
    <row r="29" spans="1:10">
      <c r="A29" s="39"/>
      <c r="B29" s="39" t="s">
        <v>140</v>
      </c>
      <c r="C29" s="39" t="s">
        <v>141</v>
      </c>
      <c r="D29" s="11">
        <v>16</v>
      </c>
      <c r="E29" s="39"/>
      <c r="F29" s="58"/>
      <c r="G29" s="47"/>
      <c r="H29" s="33"/>
      <c r="J29" s="97" t="s">
        <v>111</v>
      </c>
    </row>
    <row r="30" spans="1:10">
      <c r="A30" s="39"/>
      <c r="B30" s="39" t="s">
        <v>142</v>
      </c>
      <c r="C30" s="39" t="s">
        <v>143</v>
      </c>
      <c r="D30" s="11">
        <v>34</v>
      </c>
      <c r="E30" s="39"/>
      <c r="F30" s="58"/>
      <c r="G30" s="47"/>
      <c r="H30" s="33"/>
      <c r="J30" s="97" t="s">
        <v>111</v>
      </c>
    </row>
    <row r="31" spans="1:10">
      <c r="A31" s="39"/>
      <c r="B31" s="39" t="s">
        <v>144</v>
      </c>
      <c r="C31" s="39" t="s">
        <v>145</v>
      </c>
      <c r="D31" s="11">
        <v>35</v>
      </c>
      <c r="E31" s="39"/>
      <c r="F31" s="58"/>
      <c r="G31" s="47"/>
      <c r="H31" s="33"/>
      <c r="J31" s="97" t="s">
        <v>111</v>
      </c>
    </row>
    <row r="32" spans="1:10" ht="27.6">
      <c r="A32" s="37"/>
      <c r="B32" s="37" t="s">
        <v>146</v>
      </c>
      <c r="C32" s="42" t="s">
        <v>147</v>
      </c>
      <c r="D32" s="44">
        <f>SUM(D33)</f>
        <v>50</v>
      </c>
      <c r="E32" s="44"/>
      <c r="F32" s="44">
        <f>SUM(F33)</f>
        <v>0</v>
      </c>
      <c r="G32" s="47" t="s">
        <v>133</v>
      </c>
      <c r="H32" s="33"/>
      <c r="J32" s="97" t="s">
        <v>111</v>
      </c>
    </row>
    <row r="33" spans="1:10">
      <c r="A33" s="39"/>
      <c r="B33" s="39" t="s">
        <v>146</v>
      </c>
      <c r="C33" s="39" t="s">
        <v>130</v>
      </c>
      <c r="D33" s="11">
        <v>50</v>
      </c>
      <c r="E33" s="39"/>
      <c r="F33" s="58"/>
      <c r="G33" s="47"/>
      <c r="H33" s="33"/>
      <c r="J33" s="97" t="s">
        <v>111</v>
      </c>
    </row>
    <row r="34" spans="1:10">
      <c r="A34" s="37"/>
      <c r="B34" s="37" t="s">
        <v>148</v>
      </c>
      <c r="C34" s="42" t="s">
        <v>149</v>
      </c>
      <c r="D34" s="44">
        <f>SUM(D35:D37)</f>
        <v>250</v>
      </c>
      <c r="E34" s="44"/>
      <c r="F34" s="44">
        <f>SUM(F35:F37)</f>
        <v>0</v>
      </c>
      <c r="G34" s="47"/>
      <c r="H34" s="33"/>
      <c r="J34" s="97" t="s">
        <v>111</v>
      </c>
    </row>
    <row r="35" spans="1:10">
      <c r="A35" s="39"/>
      <c r="B35" s="39" t="s">
        <v>150</v>
      </c>
      <c r="C35" s="39" t="s">
        <v>151</v>
      </c>
      <c r="D35" s="11">
        <v>100</v>
      </c>
      <c r="E35" s="39"/>
      <c r="F35" s="58"/>
      <c r="G35" s="47" t="s">
        <v>110</v>
      </c>
      <c r="H35" s="33"/>
      <c r="J35" s="97" t="s">
        <v>111</v>
      </c>
    </row>
    <row r="36" spans="1:10" ht="27.6">
      <c r="A36" s="39"/>
      <c r="B36" s="39" t="s">
        <v>152</v>
      </c>
      <c r="C36" s="39" t="s">
        <v>153</v>
      </c>
      <c r="D36" s="11">
        <v>100</v>
      </c>
      <c r="E36" s="39"/>
      <c r="F36" s="58"/>
      <c r="G36" s="47" t="s">
        <v>154</v>
      </c>
      <c r="H36" s="33"/>
      <c r="J36" s="97" t="s">
        <v>111</v>
      </c>
    </row>
    <row r="37" spans="1:10">
      <c r="A37" s="39"/>
      <c r="B37" s="39" t="s">
        <v>155</v>
      </c>
      <c r="C37" s="39" t="s">
        <v>156</v>
      </c>
      <c r="D37" s="11">
        <v>50</v>
      </c>
      <c r="E37" s="39"/>
      <c r="F37" s="58"/>
      <c r="G37" s="47" t="s">
        <v>157</v>
      </c>
      <c r="H37" s="33"/>
      <c r="J37" s="97" t="s">
        <v>111</v>
      </c>
    </row>
    <row r="38" spans="1:10">
      <c r="A38" s="39"/>
      <c r="B38" s="39"/>
      <c r="C38" s="39"/>
      <c r="D38" s="11"/>
      <c r="G38" s="40"/>
      <c r="H38" s="40"/>
    </row>
    <row r="39" spans="1:10">
      <c r="A39" s="61" t="s">
        <v>158</v>
      </c>
      <c r="B39" s="39"/>
      <c r="C39" s="39"/>
      <c r="D39" s="11"/>
      <c r="G39" s="40"/>
      <c r="H39" s="40"/>
    </row>
    <row r="40" spans="1:10" ht="27.6">
      <c r="A40" s="37"/>
      <c r="B40" s="37" t="s">
        <v>159</v>
      </c>
      <c r="C40" s="42" t="s">
        <v>160</v>
      </c>
      <c r="D40" s="44">
        <f>SUM(D41)</f>
        <v>500</v>
      </c>
      <c r="E40" s="44"/>
      <c r="F40" s="44">
        <f>SUM(F41)</f>
        <v>0</v>
      </c>
      <c r="G40" s="47" t="s">
        <v>110</v>
      </c>
      <c r="H40" s="33"/>
      <c r="J40" s="97" t="s">
        <v>111</v>
      </c>
    </row>
    <row r="41" spans="1:10">
      <c r="A41" s="39"/>
      <c r="B41" s="39" t="s">
        <v>159</v>
      </c>
      <c r="C41" s="39" t="s">
        <v>161</v>
      </c>
      <c r="D41" s="11">
        <v>500</v>
      </c>
      <c r="E41" s="39"/>
      <c r="F41" s="58"/>
      <c r="H41" s="33"/>
      <c r="J41" s="97" t="s">
        <v>111</v>
      </c>
    </row>
    <row r="42" spans="1:10" ht="27.6">
      <c r="A42" s="37"/>
      <c r="B42" s="37" t="s">
        <v>162</v>
      </c>
      <c r="C42" s="42" t="s">
        <v>163</v>
      </c>
      <c r="D42" s="44">
        <f>SUM(D43)</f>
        <v>100</v>
      </c>
      <c r="E42" s="44"/>
      <c r="F42" s="44">
        <f>SUM(F43)</f>
        <v>0</v>
      </c>
      <c r="G42" s="47" t="s">
        <v>164</v>
      </c>
      <c r="H42" s="33"/>
      <c r="J42" s="97" t="s">
        <v>111</v>
      </c>
    </row>
    <row r="43" spans="1:10">
      <c r="A43" s="39"/>
      <c r="B43" s="39" t="s">
        <v>162</v>
      </c>
      <c r="C43" s="39" t="s">
        <v>165</v>
      </c>
      <c r="D43" s="11">
        <v>100</v>
      </c>
      <c r="E43" s="39"/>
      <c r="F43" s="58"/>
      <c r="G43" s="47"/>
      <c r="H43" s="33"/>
      <c r="J43" s="97" t="s">
        <v>111</v>
      </c>
    </row>
    <row r="44" spans="1:10">
      <c r="A44" s="37"/>
      <c r="B44" s="37" t="s">
        <v>166</v>
      </c>
      <c r="C44" s="42" t="s">
        <v>167</v>
      </c>
      <c r="D44" s="44">
        <f>SUM(D45)</f>
        <v>56</v>
      </c>
      <c r="E44" s="44"/>
      <c r="F44" s="44">
        <f>SUM(F45)</f>
        <v>0</v>
      </c>
      <c r="G44" s="47" t="s">
        <v>168</v>
      </c>
      <c r="H44" s="33"/>
      <c r="J44" s="97" t="s">
        <v>111</v>
      </c>
    </row>
    <row r="45" spans="1:10">
      <c r="A45" s="39"/>
      <c r="B45" s="39" t="s">
        <v>166</v>
      </c>
      <c r="C45" s="39" t="s">
        <v>169</v>
      </c>
      <c r="D45" s="11">
        <v>56</v>
      </c>
      <c r="E45" s="39"/>
      <c r="F45" s="58"/>
      <c r="G45" s="47"/>
      <c r="H45" s="33"/>
      <c r="J45" s="97" t="s">
        <v>111</v>
      </c>
    </row>
    <row r="46" spans="1:10">
      <c r="A46" s="37"/>
      <c r="B46" s="37" t="s">
        <v>170</v>
      </c>
      <c r="C46" s="42" t="s">
        <v>171</v>
      </c>
      <c r="D46" s="44">
        <f>SUM(D47:D48)</f>
        <v>84</v>
      </c>
      <c r="E46" s="44"/>
      <c r="F46" s="44">
        <f>SUM(F47:F48)</f>
        <v>0</v>
      </c>
      <c r="G46" s="47" t="s">
        <v>168</v>
      </c>
      <c r="H46" s="33"/>
      <c r="J46" s="97" t="s">
        <v>111</v>
      </c>
    </row>
    <row r="47" spans="1:10" ht="27.6">
      <c r="A47" s="39"/>
      <c r="B47" s="39" t="s">
        <v>172</v>
      </c>
      <c r="C47" s="39" t="s">
        <v>173</v>
      </c>
      <c r="D47" s="11">
        <v>42</v>
      </c>
      <c r="E47" s="39"/>
      <c r="F47" s="58"/>
      <c r="G47" s="47"/>
      <c r="H47" s="33"/>
      <c r="J47" s="97" t="s">
        <v>111</v>
      </c>
    </row>
    <row r="48" spans="1:10">
      <c r="A48" s="39"/>
      <c r="B48" s="39" t="s">
        <v>174</v>
      </c>
      <c r="C48" s="39" t="s">
        <v>175</v>
      </c>
      <c r="D48" s="11">
        <v>42</v>
      </c>
      <c r="E48" s="39"/>
      <c r="F48" s="58"/>
      <c r="G48" s="47"/>
      <c r="H48" s="33"/>
      <c r="J48" s="97" t="s">
        <v>111</v>
      </c>
    </row>
    <row r="49" spans="1:10">
      <c r="A49" s="37"/>
      <c r="B49" s="37" t="s">
        <v>176</v>
      </c>
      <c r="C49" s="42" t="s">
        <v>177</v>
      </c>
      <c r="D49" s="44">
        <f>SUM(D50:D51)</f>
        <v>98</v>
      </c>
      <c r="E49" s="44"/>
      <c r="F49" s="44">
        <f>SUM(F50:F51)</f>
        <v>0</v>
      </c>
      <c r="G49" s="47" t="s">
        <v>168</v>
      </c>
      <c r="H49" s="33"/>
      <c r="J49" s="97" t="s">
        <v>111</v>
      </c>
    </row>
    <row r="50" spans="1:10">
      <c r="A50" s="39"/>
      <c r="B50" s="39" t="s">
        <v>178</v>
      </c>
      <c r="C50" s="39" t="s">
        <v>179</v>
      </c>
      <c r="D50" s="11">
        <v>49</v>
      </c>
      <c r="E50" s="39"/>
      <c r="F50" s="58"/>
      <c r="G50" s="47"/>
      <c r="H50" s="33"/>
      <c r="J50" s="97" t="s">
        <v>111</v>
      </c>
    </row>
    <row r="51" spans="1:10">
      <c r="A51" s="39"/>
      <c r="B51" s="39" t="s">
        <v>180</v>
      </c>
      <c r="C51" s="39" t="s">
        <v>181</v>
      </c>
      <c r="D51" s="11">
        <v>49</v>
      </c>
      <c r="E51" s="39"/>
      <c r="F51" s="58"/>
      <c r="G51" s="47"/>
      <c r="H51" s="33"/>
      <c r="J51" s="97" t="s">
        <v>111</v>
      </c>
    </row>
    <row r="52" spans="1:10" ht="41.45">
      <c r="A52" s="37"/>
      <c r="B52" s="37" t="s">
        <v>182</v>
      </c>
      <c r="C52" s="42" t="s">
        <v>183</v>
      </c>
      <c r="D52" s="44">
        <f>SUM(D53)</f>
        <v>170</v>
      </c>
      <c r="E52" s="44"/>
      <c r="F52" s="44">
        <f>SUM(F53)</f>
        <v>0</v>
      </c>
      <c r="G52" s="47" t="s">
        <v>164</v>
      </c>
      <c r="H52" s="33"/>
      <c r="J52" s="97" t="s">
        <v>111</v>
      </c>
    </row>
    <row r="53" spans="1:10">
      <c r="A53" s="39"/>
      <c r="B53" s="39" t="s">
        <v>182</v>
      </c>
      <c r="C53" s="39" t="s">
        <v>130</v>
      </c>
      <c r="D53" s="11">
        <v>170</v>
      </c>
      <c r="E53" s="39"/>
      <c r="F53" s="58"/>
      <c r="G53" s="47"/>
      <c r="H53" s="33"/>
      <c r="J53" s="97" t="s">
        <v>111</v>
      </c>
    </row>
    <row r="54" spans="1:10">
      <c r="A54" s="39"/>
      <c r="B54" s="39"/>
      <c r="C54" s="39"/>
      <c r="D54" s="11"/>
      <c r="G54" s="40"/>
      <c r="H54" s="40"/>
    </row>
    <row r="55" spans="1:10">
      <c r="A55" s="61" t="s">
        <v>184</v>
      </c>
      <c r="B55" s="39"/>
      <c r="C55" s="39"/>
      <c r="D55" s="11"/>
      <c r="G55" s="40"/>
      <c r="H55" s="40"/>
    </row>
    <row r="56" spans="1:10">
      <c r="A56" s="37"/>
      <c r="B56" s="37" t="s">
        <v>185</v>
      </c>
      <c r="C56" s="42" t="s">
        <v>186</v>
      </c>
      <c r="D56" s="44">
        <f>SUM(D57)</f>
        <v>160</v>
      </c>
      <c r="E56" s="44"/>
      <c r="F56" s="44">
        <f>SUM(F57)</f>
        <v>0</v>
      </c>
      <c r="G56" s="47" t="s">
        <v>187</v>
      </c>
      <c r="H56" s="33"/>
      <c r="J56" s="97" t="s">
        <v>111</v>
      </c>
    </row>
    <row r="57" spans="1:10">
      <c r="A57" s="39"/>
      <c r="B57" s="39" t="s">
        <v>185</v>
      </c>
      <c r="C57" s="39" t="s">
        <v>130</v>
      </c>
      <c r="D57" s="11">
        <v>160</v>
      </c>
      <c r="E57" s="39"/>
      <c r="F57" s="58"/>
      <c r="G57" s="47"/>
      <c r="H57" s="33"/>
      <c r="J57" s="97" t="s">
        <v>111</v>
      </c>
    </row>
    <row r="58" spans="1:10" ht="41.45">
      <c r="A58" s="37"/>
      <c r="B58" s="37" t="s">
        <v>188</v>
      </c>
      <c r="C58" s="42" t="s">
        <v>189</v>
      </c>
      <c r="D58" s="44">
        <f>SUM(D59)</f>
        <v>510</v>
      </c>
      <c r="E58" s="44"/>
      <c r="F58" s="44">
        <f>SUM(F59)</f>
        <v>0</v>
      </c>
      <c r="G58" s="47" t="s">
        <v>164</v>
      </c>
      <c r="H58" s="33"/>
      <c r="J58" s="97" t="s">
        <v>111</v>
      </c>
    </row>
    <row r="59" spans="1:10">
      <c r="A59" s="39"/>
      <c r="B59" s="39" t="s">
        <v>188</v>
      </c>
      <c r="C59" s="39" t="s">
        <v>130</v>
      </c>
      <c r="D59" s="11">
        <v>510</v>
      </c>
      <c r="E59" s="39"/>
      <c r="F59" s="58"/>
      <c r="G59" s="47"/>
      <c r="H59" s="33"/>
      <c r="J59" s="97" t="s">
        <v>111</v>
      </c>
    </row>
    <row r="60" spans="1:10">
      <c r="A60" s="37"/>
      <c r="B60" s="37" t="s">
        <v>190</v>
      </c>
      <c r="C60" s="42" t="s">
        <v>191</v>
      </c>
      <c r="D60" s="44">
        <f>SUM(D61)</f>
        <v>100</v>
      </c>
      <c r="E60" s="44"/>
      <c r="F60" s="44">
        <f>SUM(F61)</f>
        <v>0</v>
      </c>
      <c r="G60" s="47"/>
      <c r="H60" s="33"/>
      <c r="J60" s="97" t="s">
        <v>111</v>
      </c>
    </row>
    <row r="61" spans="1:10">
      <c r="A61" s="39"/>
      <c r="B61" s="39" t="s">
        <v>190</v>
      </c>
      <c r="C61" s="39" t="s">
        <v>130</v>
      </c>
      <c r="D61" s="11">
        <v>100</v>
      </c>
      <c r="E61" s="39"/>
      <c r="F61" s="58"/>
      <c r="G61" s="47"/>
      <c r="H61" s="33"/>
      <c r="J61" s="97" t="s">
        <v>111</v>
      </c>
    </row>
    <row r="62" spans="1:10">
      <c r="A62" s="37"/>
      <c r="B62" s="37" t="s">
        <v>192</v>
      </c>
      <c r="C62" s="42" t="s">
        <v>193</v>
      </c>
      <c r="D62" s="44">
        <f>SUM(D63)</f>
        <v>130</v>
      </c>
      <c r="E62" s="44"/>
      <c r="F62" s="44">
        <f>SUM(F63)</f>
        <v>0</v>
      </c>
      <c r="G62" s="47" t="s">
        <v>164</v>
      </c>
      <c r="H62" s="33"/>
      <c r="J62" s="97" t="s">
        <v>111</v>
      </c>
    </row>
    <row r="63" spans="1:10">
      <c r="A63" s="39"/>
      <c r="B63" s="39" t="s">
        <v>192</v>
      </c>
      <c r="C63" s="39" t="s">
        <v>130</v>
      </c>
      <c r="D63" s="11">
        <v>130</v>
      </c>
      <c r="E63" s="39"/>
      <c r="F63" s="58"/>
      <c r="G63" s="47"/>
      <c r="H63" s="33"/>
      <c r="J63" s="97" t="s">
        <v>111</v>
      </c>
    </row>
    <row r="64" spans="1:10" ht="41.45">
      <c r="A64" s="37"/>
      <c r="B64" s="37" t="s">
        <v>194</v>
      </c>
      <c r="C64" s="42" t="s">
        <v>195</v>
      </c>
      <c r="D64" s="44">
        <f>SUM(D65)</f>
        <v>115</v>
      </c>
      <c r="E64" s="44"/>
      <c r="F64" s="44">
        <f>SUM(F65)</f>
        <v>0</v>
      </c>
      <c r="G64" s="47" t="s">
        <v>133</v>
      </c>
      <c r="H64" s="33"/>
      <c r="J64" s="97" t="s">
        <v>111</v>
      </c>
    </row>
    <row r="65" spans="1:10">
      <c r="A65" s="39"/>
      <c r="B65" s="39" t="s">
        <v>194</v>
      </c>
      <c r="C65" s="39" t="s">
        <v>130</v>
      </c>
      <c r="D65" s="11">
        <v>115</v>
      </c>
      <c r="E65" s="39"/>
      <c r="F65" s="58"/>
      <c r="G65" s="47"/>
      <c r="H65" s="33"/>
      <c r="J65" s="97" t="s">
        <v>111</v>
      </c>
    </row>
    <row r="66" spans="1:10">
      <c r="A66" s="37"/>
      <c r="B66" s="37" t="s">
        <v>196</v>
      </c>
      <c r="C66" s="42" t="s">
        <v>197</v>
      </c>
      <c r="D66" s="44">
        <f>SUM(D67:D74)</f>
        <v>250</v>
      </c>
      <c r="E66" s="44"/>
      <c r="F66" s="44">
        <f>SUM(F67:F74)</f>
        <v>0</v>
      </c>
      <c r="G66" s="47" t="s">
        <v>198</v>
      </c>
      <c r="H66" s="33"/>
      <c r="J66" s="97" t="s">
        <v>111</v>
      </c>
    </row>
    <row r="67" spans="1:10">
      <c r="A67" s="39"/>
      <c r="B67" s="39" t="s">
        <v>199</v>
      </c>
      <c r="C67" s="39" t="s">
        <v>200</v>
      </c>
      <c r="D67" s="11">
        <v>107</v>
      </c>
      <c r="E67" s="39"/>
      <c r="F67" s="58"/>
      <c r="G67" s="47"/>
      <c r="H67" s="33"/>
      <c r="J67" s="97" t="s">
        <v>111</v>
      </c>
    </row>
    <row r="68" spans="1:10">
      <c r="A68" s="39"/>
      <c r="B68" s="39" t="s">
        <v>201</v>
      </c>
      <c r="C68" s="39" t="s">
        <v>202</v>
      </c>
      <c r="D68" s="11">
        <v>28</v>
      </c>
      <c r="E68" s="39"/>
      <c r="F68" s="58"/>
      <c r="G68" s="47"/>
      <c r="H68" s="33"/>
      <c r="J68" s="97" t="s">
        <v>111</v>
      </c>
    </row>
    <row r="69" spans="1:10">
      <c r="A69" s="39"/>
      <c r="B69" s="39" t="s">
        <v>203</v>
      </c>
      <c r="C69" s="39" t="s">
        <v>204</v>
      </c>
      <c r="D69" s="11">
        <v>11</v>
      </c>
      <c r="E69" s="39"/>
      <c r="F69" s="58"/>
      <c r="G69" s="47"/>
      <c r="H69" s="33"/>
      <c r="J69" s="97" t="s">
        <v>111</v>
      </c>
    </row>
    <row r="70" spans="1:10">
      <c r="A70" s="39"/>
      <c r="B70" s="39" t="s">
        <v>205</v>
      </c>
      <c r="C70" s="39" t="s">
        <v>206</v>
      </c>
      <c r="D70" s="11">
        <v>11</v>
      </c>
      <c r="E70" s="39"/>
      <c r="F70" s="58"/>
      <c r="G70" s="47"/>
      <c r="H70" s="33"/>
      <c r="J70" s="97" t="s">
        <v>111</v>
      </c>
    </row>
    <row r="71" spans="1:10">
      <c r="A71" s="39"/>
      <c r="B71" s="39" t="s">
        <v>207</v>
      </c>
      <c r="C71" s="39" t="s">
        <v>208</v>
      </c>
      <c r="D71" s="11">
        <v>11</v>
      </c>
      <c r="E71" s="39"/>
      <c r="F71" s="58"/>
      <c r="G71" s="47"/>
      <c r="H71" s="33"/>
      <c r="J71" s="97" t="s">
        <v>111</v>
      </c>
    </row>
    <row r="72" spans="1:10">
      <c r="A72" s="39"/>
      <c r="B72" s="39" t="s">
        <v>209</v>
      </c>
      <c r="C72" s="39" t="s">
        <v>210</v>
      </c>
      <c r="D72" s="11">
        <v>49</v>
      </c>
      <c r="E72" s="39"/>
      <c r="F72" s="58"/>
      <c r="G72" s="47"/>
      <c r="H72" s="33"/>
      <c r="J72" s="97" t="s">
        <v>111</v>
      </c>
    </row>
    <row r="73" spans="1:10">
      <c r="A73" s="39"/>
      <c r="B73" s="39" t="s">
        <v>211</v>
      </c>
      <c r="C73" s="39" t="s">
        <v>212</v>
      </c>
      <c r="D73" s="11">
        <v>27</v>
      </c>
      <c r="E73" s="39"/>
      <c r="F73" s="58"/>
      <c r="G73" s="47"/>
      <c r="H73" s="33"/>
      <c r="J73" s="97" t="s">
        <v>111</v>
      </c>
    </row>
    <row r="74" spans="1:10">
      <c r="A74" s="39"/>
      <c r="B74" s="39" t="s">
        <v>213</v>
      </c>
      <c r="C74" s="39" t="s">
        <v>214</v>
      </c>
      <c r="D74" s="11">
        <v>6</v>
      </c>
      <c r="E74" s="39"/>
      <c r="F74" s="58"/>
      <c r="G74" s="47"/>
      <c r="H74" s="33"/>
      <c r="J74" s="97" t="s">
        <v>111</v>
      </c>
    </row>
    <row r="75" spans="1:10">
      <c r="A75" s="39"/>
      <c r="B75" s="39"/>
      <c r="C75" s="39"/>
      <c r="D75" s="11"/>
      <c r="G75" s="40"/>
      <c r="H75" s="40"/>
    </row>
    <row r="76" spans="1:10">
      <c r="A76" s="61" t="s">
        <v>215</v>
      </c>
      <c r="B76" s="39"/>
      <c r="C76" s="39"/>
      <c r="D76" s="11"/>
      <c r="G76" s="40"/>
      <c r="H76" s="40"/>
    </row>
    <row r="77" spans="1:10" ht="27.6">
      <c r="A77" s="37"/>
      <c r="B77" s="37" t="s">
        <v>216</v>
      </c>
      <c r="C77" s="42" t="s">
        <v>217</v>
      </c>
      <c r="D77" s="44">
        <f>SUM(D78:D82)</f>
        <v>215</v>
      </c>
      <c r="E77" s="44"/>
      <c r="F77" s="44">
        <f>SUM(F78:F82)</f>
        <v>0</v>
      </c>
      <c r="G77" s="47" t="s">
        <v>198</v>
      </c>
      <c r="H77" s="33"/>
      <c r="J77" s="97" t="s">
        <v>111</v>
      </c>
    </row>
    <row r="78" spans="1:10">
      <c r="A78" s="39"/>
      <c r="B78" s="39" t="s">
        <v>218</v>
      </c>
      <c r="C78" s="39" t="s">
        <v>130</v>
      </c>
      <c r="D78" s="11">
        <v>62</v>
      </c>
      <c r="E78" s="39"/>
      <c r="F78" s="58"/>
      <c r="G78" s="47"/>
      <c r="H78" s="33"/>
      <c r="J78" s="97" t="s">
        <v>111</v>
      </c>
    </row>
    <row r="79" spans="1:10">
      <c r="A79" s="39"/>
      <c r="B79" s="39" t="s">
        <v>219</v>
      </c>
      <c r="C79" s="39" t="s">
        <v>220</v>
      </c>
      <c r="D79" s="11">
        <v>33</v>
      </c>
      <c r="E79" s="39"/>
      <c r="F79" s="58"/>
      <c r="G79" s="47"/>
      <c r="H79" s="33"/>
      <c r="J79" s="97" t="s">
        <v>111</v>
      </c>
    </row>
    <row r="80" spans="1:10">
      <c r="A80" s="39"/>
      <c r="B80" s="39" t="s">
        <v>221</v>
      </c>
      <c r="C80" s="39" t="s">
        <v>130</v>
      </c>
      <c r="D80" s="11">
        <v>30</v>
      </c>
      <c r="E80" s="39"/>
      <c r="F80" s="58"/>
      <c r="G80" s="47"/>
      <c r="H80" s="33"/>
      <c r="J80" s="97" t="s">
        <v>111</v>
      </c>
    </row>
    <row r="81" spans="1:10">
      <c r="A81" s="39"/>
      <c r="B81" s="39" t="s">
        <v>222</v>
      </c>
      <c r="C81" s="39" t="s">
        <v>130</v>
      </c>
      <c r="D81" s="11">
        <v>55</v>
      </c>
      <c r="E81" s="39"/>
      <c r="F81" s="58"/>
      <c r="G81" s="47"/>
      <c r="H81" s="33"/>
      <c r="J81" s="97" t="s">
        <v>111</v>
      </c>
    </row>
    <row r="82" spans="1:10">
      <c r="A82" s="39"/>
      <c r="B82" s="39" t="s">
        <v>223</v>
      </c>
      <c r="C82" s="39" t="s">
        <v>224</v>
      </c>
      <c r="D82" s="11">
        <v>35</v>
      </c>
      <c r="E82" s="39"/>
      <c r="F82" s="58"/>
      <c r="G82" s="47"/>
      <c r="H82" s="33"/>
      <c r="J82" s="97" t="s">
        <v>111</v>
      </c>
    </row>
    <row r="83" spans="1:10">
      <c r="A83" s="37"/>
      <c r="B83" s="37" t="s">
        <v>225</v>
      </c>
      <c r="C83" s="42" t="s">
        <v>226</v>
      </c>
      <c r="D83" s="44">
        <f>SUM(D84:D88)</f>
        <v>147</v>
      </c>
      <c r="E83" s="44"/>
      <c r="F83" s="44">
        <f>SUM(F84:F88)</f>
        <v>0</v>
      </c>
      <c r="G83" s="47" t="s">
        <v>198</v>
      </c>
      <c r="H83" s="33"/>
      <c r="J83" s="97" t="s">
        <v>111</v>
      </c>
    </row>
    <row r="84" spans="1:10">
      <c r="A84" s="39"/>
      <c r="B84" s="39" t="s">
        <v>227</v>
      </c>
      <c r="C84" s="39" t="s">
        <v>130</v>
      </c>
      <c r="D84" s="11">
        <v>42</v>
      </c>
      <c r="E84" s="39"/>
      <c r="F84" s="58"/>
      <c r="G84" s="47"/>
      <c r="H84" s="33"/>
      <c r="J84" s="97" t="s">
        <v>111</v>
      </c>
    </row>
    <row r="85" spans="1:10">
      <c r="A85" s="39"/>
      <c r="B85" s="39" t="s">
        <v>228</v>
      </c>
      <c r="C85" s="39" t="s">
        <v>130</v>
      </c>
      <c r="D85" s="11">
        <v>21</v>
      </c>
      <c r="E85" s="39"/>
      <c r="F85" s="58"/>
      <c r="G85" s="47"/>
      <c r="H85" s="33"/>
      <c r="J85" s="97" t="s">
        <v>111</v>
      </c>
    </row>
    <row r="86" spans="1:10">
      <c r="A86" s="39"/>
      <c r="B86" s="39" t="s">
        <v>229</v>
      </c>
      <c r="C86" s="39" t="s">
        <v>130</v>
      </c>
      <c r="D86" s="11">
        <v>42</v>
      </c>
      <c r="E86" s="39"/>
      <c r="F86" s="58"/>
      <c r="G86" s="47"/>
      <c r="H86" s="33"/>
      <c r="J86" s="97" t="s">
        <v>111</v>
      </c>
    </row>
    <row r="87" spans="1:10">
      <c r="A87" s="39"/>
      <c r="B87" s="39" t="s">
        <v>230</v>
      </c>
      <c r="C87" s="39" t="s">
        <v>130</v>
      </c>
      <c r="D87" s="11">
        <v>21</v>
      </c>
      <c r="E87" s="39"/>
      <c r="F87" s="58"/>
      <c r="G87" s="47"/>
      <c r="H87" s="33"/>
      <c r="J87" s="97" t="s">
        <v>111</v>
      </c>
    </row>
    <row r="88" spans="1:10">
      <c r="A88" s="39"/>
      <c r="B88" s="39" t="s">
        <v>231</v>
      </c>
      <c r="C88" s="39" t="s">
        <v>232</v>
      </c>
      <c r="D88" s="11">
        <v>21</v>
      </c>
      <c r="E88" s="39"/>
      <c r="F88" s="58"/>
      <c r="G88" s="47"/>
      <c r="H88" s="33"/>
      <c r="J88" s="97" t="s">
        <v>111</v>
      </c>
    </row>
    <row r="89" spans="1:10" ht="27.6">
      <c r="A89" s="37"/>
      <c r="B89" s="37" t="s">
        <v>233</v>
      </c>
      <c r="C89" s="42" t="s">
        <v>234</v>
      </c>
      <c r="D89" s="44">
        <f>SUM(D90:D94)</f>
        <v>285</v>
      </c>
      <c r="E89" s="44"/>
      <c r="F89" s="44">
        <f>SUM(F90:F94)</f>
        <v>0</v>
      </c>
      <c r="G89" s="47" t="s">
        <v>198</v>
      </c>
      <c r="H89" s="33"/>
      <c r="J89" s="97" t="s">
        <v>111</v>
      </c>
    </row>
    <row r="90" spans="1:10">
      <c r="A90" s="39"/>
      <c r="B90" s="39" t="s">
        <v>235</v>
      </c>
      <c r="C90" s="39" t="s">
        <v>236</v>
      </c>
      <c r="D90" s="11">
        <v>30</v>
      </c>
      <c r="E90" s="39"/>
      <c r="F90" s="58"/>
      <c r="G90" s="47"/>
      <c r="H90" s="33"/>
      <c r="J90" s="97" t="s">
        <v>111</v>
      </c>
    </row>
    <row r="91" spans="1:10">
      <c r="A91" s="39"/>
      <c r="B91" s="39" t="s">
        <v>237</v>
      </c>
      <c r="C91" s="39" t="s">
        <v>238</v>
      </c>
      <c r="D91" s="11">
        <v>80</v>
      </c>
      <c r="E91" s="39"/>
      <c r="F91" s="58"/>
      <c r="G91" s="47"/>
      <c r="H91" s="33"/>
      <c r="J91" s="97" t="s">
        <v>111</v>
      </c>
    </row>
    <row r="92" spans="1:10">
      <c r="A92" s="39"/>
      <c r="B92" s="39" t="s">
        <v>239</v>
      </c>
      <c r="C92" s="39" t="s">
        <v>240</v>
      </c>
      <c r="D92" s="11">
        <v>75</v>
      </c>
      <c r="E92" s="39"/>
      <c r="F92" s="58"/>
      <c r="G92" s="47"/>
      <c r="H92" s="33"/>
      <c r="J92" s="97" t="s">
        <v>111</v>
      </c>
    </row>
    <row r="93" spans="1:10">
      <c r="A93" s="39"/>
      <c r="B93" s="39" t="s">
        <v>241</v>
      </c>
      <c r="C93" s="39" t="s">
        <v>242</v>
      </c>
      <c r="D93" s="11">
        <v>65</v>
      </c>
      <c r="E93" s="39"/>
      <c r="F93" s="58"/>
      <c r="G93" s="47"/>
      <c r="H93" s="33"/>
      <c r="J93" s="97" t="s">
        <v>111</v>
      </c>
    </row>
    <row r="94" spans="1:10">
      <c r="A94" s="39"/>
      <c r="B94" s="39" t="s">
        <v>243</v>
      </c>
      <c r="C94" s="39" t="s">
        <v>244</v>
      </c>
      <c r="D94" s="11">
        <v>35</v>
      </c>
      <c r="E94" s="39"/>
      <c r="F94" s="58"/>
      <c r="G94" s="47"/>
      <c r="H94" s="33"/>
      <c r="J94" s="97" t="s">
        <v>111</v>
      </c>
    </row>
    <row r="95" spans="1:10" ht="27.6">
      <c r="A95" s="37"/>
      <c r="B95" s="37" t="s">
        <v>245</v>
      </c>
      <c r="C95" s="42" t="s">
        <v>246</v>
      </c>
      <c r="D95" s="44">
        <f>SUM(D96:D98)</f>
        <v>110</v>
      </c>
      <c r="E95" s="44"/>
      <c r="F95" s="44">
        <f>SUM(F96:F98)</f>
        <v>0</v>
      </c>
      <c r="G95" s="47"/>
      <c r="H95" s="33"/>
      <c r="J95" s="97" t="s">
        <v>111</v>
      </c>
    </row>
    <row r="96" spans="1:10">
      <c r="A96" s="39"/>
      <c r="B96" s="39" t="s">
        <v>247</v>
      </c>
      <c r="C96" s="39" t="s">
        <v>248</v>
      </c>
      <c r="D96" s="11">
        <v>50</v>
      </c>
      <c r="E96" s="39"/>
      <c r="F96" s="58"/>
      <c r="G96" s="47"/>
      <c r="H96" s="33"/>
      <c r="J96" s="97" t="s">
        <v>111</v>
      </c>
    </row>
    <row r="97" spans="1:10">
      <c r="A97" s="39"/>
      <c r="B97" s="39" t="s">
        <v>249</v>
      </c>
      <c r="C97" s="39" t="s">
        <v>250</v>
      </c>
      <c r="D97" s="11">
        <v>20</v>
      </c>
      <c r="E97" s="39"/>
      <c r="F97" s="58"/>
      <c r="G97" s="47"/>
      <c r="H97" s="33"/>
      <c r="J97" s="97" t="s">
        <v>111</v>
      </c>
    </row>
    <row r="98" spans="1:10">
      <c r="A98" s="39"/>
      <c r="B98" s="39" t="s">
        <v>251</v>
      </c>
      <c r="C98" s="39" t="s">
        <v>252</v>
      </c>
      <c r="D98" s="11">
        <v>40</v>
      </c>
      <c r="E98" s="39"/>
      <c r="F98" s="58"/>
      <c r="G98" s="47"/>
      <c r="H98" s="33"/>
      <c r="J98" s="97" t="s">
        <v>111</v>
      </c>
    </row>
    <row r="99" spans="1:10" ht="55.15">
      <c r="A99" s="37"/>
      <c r="B99" s="37" t="s">
        <v>253</v>
      </c>
      <c r="C99" s="42" t="s">
        <v>254</v>
      </c>
      <c r="D99" s="44">
        <f>SUM(D100)</f>
        <v>40</v>
      </c>
      <c r="E99" s="44"/>
      <c r="F99" s="44">
        <f>SUM(F100)</f>
        <v>0</v>
      </c>
      <c r="G99" s="47" t="s">
        <v>168</v>
      </c>
      <c r="H99" s="33"/>
      <c r="J99" s="97" t="s">
        <v>111</v>
      </c>
    </row>
    <row r="100" spans="1:10">
      <c r="A100" s="39"/>
      <c r="B100" s="39" t="s">
        <v>253</v>
      </c>
      <c r="C100" s="39" t="s">
        <v>130</v>
      </c>
      <c r="D100" s="11">
        <v>40</v>
      </c>
      <c r="E100" s="39"/>
      <c r="F100" s="58"/>
      <c r="G100" s="47"/>
      <c r="H100" s="33"/>
      <c r="J100" s="97" t="s">
        <v>111</v>
      </c>
    </row>
    <row r="101" spans="1:10" ht="27.6">
      <c r="A101" s="37"/>
      <c r="B101" s="37" t="s">
        <v>255</v>
      </c>
      <c r="C101" s="42" t="s">
        <v>256</v>
      </c>
      <c r="D101" s="44">
        <f>SUM(D102:D104)</f>
        <v>220</v>
      </c>
      <c r="E101" s="44"/>
      <c r="F101" s="44">
        <f>SUM(F102:F104)</f>
        <v>0</v>
      </c>
      <c r="G101" s="47"/>
      <c r="H101" s="33"/>
      <c r="J101" s="97" t="s">
        <v>111</v>
      </c>
    </row>
    <row r="102" spans="1:10">
      <c r="A102" s="39"/>
      <c r="B102" s="39" t="s">
        <v>255</v>
      </c>
      <c r="C102" s="39" t="s">
        <v>257</v>
      </c>
      <c r="D102" s="11">
        <v>98</v>
      </c>
      <c r="E102" s="39"/>
      <c r="F102" s="58"/>
      <c r="G102" s="47"/>
      <c r="H102" s="33"/>
      <c r="J102" s="97" t="s">
        <v>111</v>
      </c>
    </row>
    <row r="103" spans="1:10">
      <c r="A103" s="39"/>
      <c r="B103" s="39" t="s">
        <v>255</v>
      </c>
      <c r="C103" s="39" t="s">
        <v>258</v>
      </c>
      <c r="D103" s="11">
        <v>60</v>
      </c>
      <c r="E103" s="39"/>
      <c r="F103" s="58"/>
      <c r="G103" s="47"/>
      <c r="H103" s="33"/>
      <c r="J103" s="97" t="s">
        <v>111</v>
      </c>
    </row>
    <row r="104" spans="1:10">
      <c r="A104" s="39"/>
      <c r="B104" s="39" t="s">
        <v>255</v>
      </c>
      <c r="C104" s="39" t="s">
        <v>259</v>
      </c>
      <c r="D104" s="11">
        <v>62</v>
      </c>
      <c r="E104" s="39"/>
      <c r="F104" s="58"/>
      <c r="G104" s="47"/>
      <c r="H104" s="33"/>
      <c r="J104" s="97" t="s">
        <v>111</v>
      </c>
    </row>
    <row r="105" spans="1:10">
      <c r="A105" s="39"/>
      <c r="B105" s="39"/>
      <c r="C105" s="39"/>
      <c r="D105" s="11"/>
      <c r="G105" s="40"/>
      <c r="H105" s="40"/>
    </row>
    <row r="106" spans="1:10">
      <c r="A106" s="61" t="s">
        <v>260</v>
      </c>
      <c r="B106" s="39"/>
      <c r="C106" s="39"/>
      <c r="D106" s="11"/>
      <c r="G106" s="40"/>
      <c r="H106" s="40"/>
    </row>
    <row r="107" spans="1:10">
      <c r="A107" s="37"/>
      <c r="B107" s="37" t="s">
        <v>261</v>
      </c>
      <c r="C107" s="42" t="s">
        <v>262</v>
      </c>
      <c r="D107" s="44">
        <f>SUM(D108)</f>
        <v>45</v>
      </c>
      <c r="E107" s="44"/>
      <c r="F107" s="44">
        <f>SUM(F108)</f>
        <v>0</v>
      </c>
      <c r="G107" s="47" t="s">
        <v>198</v>
      </c>
      <c r="H107" s="33"/>
      <c r="J107" s="97" t="s">
        <v>111</v>
      </c>
    </row>
    <row r="108" spans="1:10">
      <c r="A108" s="39"/>
      <c r="B108" s="39" t="s">
        <v>261</v>
      </c>
      <c r="C108" s="39" t="s">
        <v>130</v>
      </c>
      <c r="D108" s="11">
        <v>45</v>
      </c>
      <c r="E108" s="39"/>
      <c r="F108" s="58"/>
      <c r="G108" s="47"/>
      <c r="H108" s="33"/>
      <c r="J108" s="97" t="s">
        <v>111</v>
      </c>
    </row>
    <row r="109" spans="1:10">
      <c r="A109" s="39"/>
      <c r="B109" s="39"/>
      <c r="C109" s="39"/>
      <c r="D109" s="11"/>
      <c r="E109" s="39"/>
      <c r="F109" s="39"/>
      <c r="G109" s="47"/>
      <c r="H109" s="33"/>
      <c r="J109" s="97" t="s">
        <v>111</v>
      </c>
    </row>
    <row r="110" spans="1:10">
      <c r="A110" s="61" t="s">
        <v>263</v>
      </c>
      <c r="B110" s="39"/>
      <c r="C110" s="39"/>
      <c r="D110" s="11"/>
      <c r="E110" s="39"/>
      <c r="F110" s="39"/>
      <c r="G110" s="47"/>
      <c r="H110" s="33"/>
      <c r="J110" s="97" t="s">
        <v>111</v>
      </c>
    </row>
    <row r="111" spans="1:10">
      <c r="A111" s="37"/>
      <c r="B111" s="37" t="s">
        <v>264</v>
      </c>
      <c r="C111" s="42" t="s">
        <v>265</v>
      </c>
      <c r="D111" s="44">
        <f>SUM(D112)</f>
        <v>110</v>
      </c>
      <c r="E111" s="44"/>
      <c r="F111" s="44">
        <f>SUM(F112)</f>
        <v>0</v>
      </c>
      <c r="G111" s="47" t="s">
        <v>198</v>
      </c>
      <c r="H111" s="33"/>
      <c r="J111" s="97" t="s">
        <v>111</v>
      </c>
    </row>
    <row r="112" spans="1:10">
      <c r="A112" s="39"/>
      <c r="B112" s="39" t="s">
        <v>264</v>
      </c>
      <c r="C112" s="39" t="s">
        <v>130</v>
      </c>
      <c r="D112" s="11">
        <v>110</v>
      </c>
      <c r="E112" s="39"/>
      <c r="F112" s="58"/>
      <c r="G112" s="47"/>
      <c r="H112" s="33"/>
      <c r="J112" s="97" t="s">
        <v>111</v>
      </c>
    </row>
    <row r="113" spans="1:23">
      <c r="A113" s="39"/>
      <c r="B113" s="39"/>
      <c r="C113" s="39"/>
      <c r="D113" s="11"/>
      <c r="E113" s="39"/>
      <c r="G113" s="59"/>
      <c r="H113" s="59"/>
      <c r="I113" s="59"/>
      <c r="J113" s="97"/>
    </row>
    <row r="114" spans="1:23">
      <c r="A114" s="61" t="s">
        <v>266</v>
      </c>
      <c r="B114" s="39"/>
      <c r="C114" s="39"/>
      <c r="D114" s="11"/>
      <c r="E114" s="39"/>
      <c r="G114" s="59"/>
      <c r="H114" s="59"/>
      <c r="I114" s="59"/>
      <c r="J114" s="97"/>
    </row>
    <row r="115" spans="1:23" ht="27.6">
      <c r="A115" s="37"/>
      <c r="B115" s="37" t="s">
        <v>267</v>
      </c>
      <c r="C115" s="42" t="s">
        <v>268</v>
      </c>
      <c r="D115" s="44">
        <f>SUM(D116)</f>
        <v>250</v>
      </c>
      <c r="E115" s="44"/>
      <c r="F115" s="44">
        <f>SUM(F116)</f>
        <v>0</v>
      </c>
      <c r="G115" s="47" t="s">
        <v>269</v>
      </c>
      <c r="H115" s="33"/>
      <c r="J115" s="97" t="s">
        <v>111</v>
      </c>
    </row>
    <row r="116" spans="1:23">
      <c r="A116" s="39"/>
      <c r="B116" s="39" t="s">
        <v>267</v>
      </c>
      <c r="C116" s="39" t="s">
        <v>270</v>
      </c>
      <c r="D116" s="11">
        <v>250</v>
      </c>
      <c r="E116" s="39"/>
      <c r="F116" s="58"/>
      <c r="G116" s="47"/>
      <c r="H116" s="33"/>
      <c r="J116" s="97" t="s">
        <v>111</v>
      </c>
    </row>
    <row r="117" spans="1:23">
      <c r="D117" s="11"/>
    </row>
    <row r="118" spans="1:23">
      <c r="A118" s="61" t="s">
        <v>271</v>
      </c>
      <c r="B118" s="39"/>
      <c r="C118" s="39"/>
      <c r="D118" s="11"/>
      <c r="G118" s="40"/>
      <c r="H118" s="40"/>
      <c r="N118" s="11"/>
      <c r="Q118" s="41"/>
      <c r="R118" s="41"/>
      <c r="T118" s="55"/>
      <c r="W118" s="39"/>
    </row>
    <row r="119" spans="1:23">
      <c r="A119" s="37"/>
      <c r="B119" s="37" t="s">
        <v>272</v>
      </c>
      <c r="C119" s="42" t="s">
        <v>262</v>
      </c>
      <c r="D119" s="44">
        <f>SUM(D120)</f>
        <v>80</v>
      </c>
      <c r="E119" s="44"/>
      <c r="F119" s="44">
        <f>SUM(F120)</f>
        <v>0</v>
      </c>
      <c r="G119" s="47" t="s">
        <v>164</v>
      </c>
      <c r="H119" s="33"/>
      <c r="J119" s="97" t="s">
        <v>111</v>
      </c>
      <c r="N119" s="11"/>
      <c r="Q119" s="41"/>
      <c r="R119" s="41"/>
      <c r="T119" s="55"/>
      <c r="W119" s="39"/>
    </row>
    <row r="120" spans="1:23">
      <c r="A120" s="39"/>
      <c r="B120" s="39" t="s">
        <v>272</v>
      </c>
      <c r="C120" s="39" t="s">
        <v>273</v>
      </c>
      <c r="D120" s="11">
        <v>80</v>
      </c>
      <c r="E120" s="39"/>
      <c r="F120" s="58"/>
      <c r="G120" s="47"/>
      <c r="H120" s="33"/>
      <c r="J120" s="97" t="s">
        <v>111</v>
      </c>
      <c r="N120" s="11"/>
      <c r="Q120" s="41"/>
      <c r="R120" s="41"/>
      <c r="T120" s="55"/>
      <c r="W120" s="39"/>
    </row>
    <row r="121" spans="1:23">
      <c r="D121" s="11"/>
    </row>
    <row r="122" spans="1:23">
      <c r="D122" s="11"/>
    </row>
    <row r="123" spans="1:23">
      <c r="D123" s="11"/>
    </row>
    <row r="124" spans="1:23">
      <c r="D124" s="11"/>
    </row>
    <row r="125" spans="1:23">
      <c r="D125" s="11"/>
    </row>
    <row r="126" spans="1:23">
      <c r="D126" s="11"/>
    </row>
    <row r="127" spans="1:23">
      <c r="D127" s="11"/>
    </row>
    <row r="128" spans="1:23">
      <c r="D128" s="11"/>
    </row>
    <row r="129" spans="4:4">
      <c r="D129" s="11"/>
    </row>
    <row r="130" spans="4:4">
      <c r="D130" s="11"/>
    </row>
    <row r="131" spans="4:4">
      <c r="D131" s="11"/>
    </row>
    <row r="132" spans="4:4">
      <c r="D132" s="11"/>
    </row>
    <row r="133" spans="4:4">
      <c r="D133" s="11"/>
    </row>
    <row r="134" spans="4:4">
      <c r="D134" s="11"/>
    </row>
    <row r="135" spans="4:4">
      <c r="D135" s="11"/>
    </row>
    <row r="136" spans="4:4">
      <c r="D136" s="11"/>
    </row>
    <row r="137" spans="4:4">
      <c r="D137" s="11"/>
    </row>
    <row r="138" spans="4:4">
      <c r="D138" s="11"/>
    </row>
    <row r="139" spans="4:4">
      <c r="D139" s="11"/>
    </row>
    <row r="140" spans="4:4">
      <c r="D140" s="11"/>
    </row>
    <row r="141" spans="4:4">
      <c r="D141" s="11"/>
    </row>
    <row r="142" spans="4:4">
      <c r="D142" s="11"/>
    </row>
    <row r="143" spans="4:4">
      <c r="D143" s="11"/>
    </row>
    <row r="144" spans="4:4">
      <c r="D144" s="11"/>
    </row>
    <row r="145" spans="4:4">
      <c r="D145" s="11"/>
    </row>
    <row r="146" spans="4:4">
      <c r="D146" s="11"/>
    </row>
    <row r="147" spans="4:4">
      <c r="D147" s="11"/>
    </row>
  </sheetData>
  <pageMargins left="0.7" right="0.7" top="0.75" bottom="0.75" header="0.3" footer="0.3"/>
  <pageSetup paperSize="9" scale="4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00"/>
  <sheetViews>
    <sheetView workbookViewId="0">
      <selection activeCell="F13" sqref="F13"/>
    </sheetView>
  </sheetViews>
  <sheetFormatPr defaultColWidth="8.85546875" defaultRowHeight="13.9"/>
  <cols>
    <col min="1" max="1" width="10.7109375" style="40" customWidth="1"/>
    <col min="2" max="2" width="11.7109375" style="40" customWidth="1"/>
    <col min="3" max="3" width="40.7109375" style="40" customWidth="1"/>
    <col min="4" max="4" width="12.7109375" style="40" customWidth="1"/>
    <col min="5" max="5" width="4.7109375" style="40" customWidth="1"/>
    <col min="6" max="6" width="12.7109375" style="40" customWidth="1"/>
    <col min="7" max="8" width="12.7109375" style="41" customWidth="1"/>
    <col min="9" max="9" width="4.7109375" style="40" customWidth="1"/>
    <col min="10" max="10" width="30.7109375" style="70" customWidth="1"/>
    <col min="11" max="16384" width="8.85546875" style="40"/>
  </cols>
  <sheetData>
    <row r="1" spans="1:10" ht="20.45">
      <c r="A1" s="1" t="s">
        <v>0</v>
      </c>
    </row>
    <row r="2" spans="1:10">
      <c r="A2" s="2" t="s">
        <v>1</v>
      </c>
    </row>
    <row r="3" spans="1:10">
      <c r="A3" s="3"/>
    </row>
    <row r="4" spans="1:10">
      <c r="A4" s="14"/>
    </row>
    <row r="5" spans="1:10" ht="27.6">
      <c r="A5" s="6" t="s">
        <v>59</v>
      </c>
      <c r="B5" s="19"/>
      <c r="C5" s="7" t="s">
        <v>42</v>
      </c>
      <c r="D5" s="20" t="s">
        <v>60</v>
      </c>
      <c r="E5" s="21"/>
      <c r="F5" s="20" t="s">
        <v>60</v>
      </c>
      <c r="G5" s="30" t="s">
        <v>61</v>
      </c>
      <c r="H5" s="30" t="s">
        <v>61</v>
      </c>
      <c r="J5" s="70" t="s">
        <v>10</v>
      </c>
    </row>
    <row r="6" spans="1:10">
      <c r="A6" s="4"/>
      <c r="B6" s="5"/>
      <c r="C6" s="14"/>
      <c r="D6" s="22"/>
      <c r="E6" s="23"/>
      <c r="F6" s="24"/>
      <c r="G6" s="31"/>
      <c r="H6" s="31"/>
    </row>
    <row r="7" spans="1:10" ht="27.6">
      <c r="A7" s="4" t="s">
        <v>62</v>
      </c>
      <c r="B7" s="4" t="s">
        <v>63</v>
      </c>
      <c r="C7" s="14" t="s">
        <v>64</v>
      </c>
      <c r="D7" s="22" t="s">
        <v>44</v>
      </c>
      <c r="E7" s="23"/>
      <c r="F7" s="25" t="s">
        <v>45</v>
      </c>
      <c r="G7" s="22" t="s">
        <v>44</v>
      </c>
      <c r="H7" s="25" t="s">
        <v>45</v>
      </c>
      <c r="J7" s="101" t="s">
        <v>4</v>
      </c>
    </row>
    <row r="8" spans="1:10">
      <c r="A8" s="13"/>
      <c r="B8" s="13"/>
      <c r="C8" s="13"/>
      <c r="D8" s="22"/>
      <c r="E8" s="13"/>
      <c r="F8" s="24"/>
      <c r="G8" s="16"/>
      <c r="H8" s="16"/>
    </row>
    <row r="9" spans="1:10" ht="27.6">
      <c r="A9" s="6" t="s">
        <v>5</v>
      </c>
      <c r="B9" s="6" t="s">
        <v>65</v>
      </c>
      <c r="C9" s="7" t="s">
        <v>66</v>
      </c>
      <c r="D9" s="15">
        <f>D11+'A.S.L'!D11+'A.S.PR in A.S.RU'!D11+'A.S.PR in A.S.RU'!D29</f>
        <v>7366.5</v>
      </c>
      <c r="E9" s="15"/>
      <c r="F9" s="15">
        <f>F11+'A.S.L'!F11+'A.S.PR in A.S.RU'!F11+'A.S.PR in A.S.RU'!F29</f>
        <v>0</v>
      </c>
      <c r="G9" s="32" t="s">
        <v>67</v>
      </c>
      <c r="H9" s="32" t="s">
        <v>68</v>
      </c>
      <c r="J9" s="70" t="s">
        <v>69</v>
      </c>
    </row>
    <row r="10" spans="1:10">
      <c r="A10" s="8"/>
      <c r="B10" s="8"/>
      <c r="C10" s="9"/>
      <c r="D10" s="22"/>
      <c r="E10" s="26"/>
      <c r="F10" s="27"/>
      <c r="G10" s="32"/>
      <c r="H10" s="32"/>
    </row>
    <row r="11" spans="1:10">
      <c r="A11" s="18"/>
      <c r="B11" s="18" t="s">
        <v>274</v>
      </c>
      <c r="C11" s="17" t="s">
        <v>275</v>
      </c>
      <c r="D11" s="28">
        <f>D12+D78+D93+D96+D98</f>
        <v>1236.5</v>
      </c>
      <c r="E11" s="28"/>
      <c r="F11" s="28">
        <f t="shared" ref="F11" si="0">F12+F78+F93+F96+F98</f>
        <v>0</v>
      </c>
      <c r="G11" s="47" t="s">
        <v>276</v>
      </c>
    </row>
    <row r="12" spans="1:10" s="39" customFormat="1">
      <c r="A12" s="49"/>
      <c r="B12" s="42" t="s">
        <v>277</v>
      </c>
      <c r="C12" s="50" t="s">
        <v>278</v>
      </c>
      <c r="D12" s="42">
        <f>SUM(D13:D77)</f>
        <v>682.5</v>
      </c>
      <c r="E12" s="42"/>
      <c r="F12" s="42">
        <f>SUM(F13:F77)</f>
        <v>0</v>
      </c>
      <c r="H12" s="41"/>
      <c r="J12" s="70"/>
    </row>
    <row r="13" spans="1:10" s="39" customFormat="1">
      <c r="B13" s="39" t="s">
        <v>279</v>
      </c>
      <c r="C13" s="51" t="s">
        <v>280</v>
      </c>
      <c r="D13" s="39">
        <v>10.5</v>
      </c>
      <c r="F13" s="36"/>
      <c r="G13" s="46"/>
      <c r="H13" s="33"/>
      <c r="J13" s="70"/>
    </row>
    <row r="14" spans="1:10" s="39" customFormat="1">
      <c r="B14" s="39" t="s">
        <v>281</v>
      </c>
      <c r="C14" s="51" t="s">
        <v>280</v>
      </c>
      <c r="D14" s="39">
        <v>10.5</v>
      </c>
      <c r="F14" s="36"/>
      <c r="G14" s="46"/>
      <c r="H14" s="33"/>
      <c r="J14" s="70"/>
    </row>
    <row r="15" spans="1:10" s="39" customFormat="1">
      <c r="B15" s="39" t="s">
        <v>282</v>
      </c>
      <c r="C15" s="51" t="s">
        <v>280</v>
      </c>
      <c r="D15" s="39">
        <v>10.5</v>
      </c>
      <c r="F15" s="36"/>
      <c r="G15" s="46"/>
      <c r="H15" s="33"/>
      <c r="J15" s="70"/>
    </row>
    <row r="16" spans="1:10" s="39" customFormat="1">
      <c r="B16" s="39" t="s">
        <v>283</v>
      </c>
      <c r="C16" s="51" t="s">
        <v>280</v>
      </c>
      <c r="D16" s="39">
        <v>10.5</v>
      </c>
      <c r="F16" s="36"/>
      <c r="G16" s="46"/>
      <c r="H16" s="33"/>
      <c r="J16" s="70"/>
    </row>
    <row r="17" spans="2:10" s="39" customFormat="1">
      <c r="B17" s="39" t="s">
        <v>284</v>
      </c>
      <c r="C17" s="51" t="s">
        <v>280</v>
      </c>
      <c r="D17" s="39">
        <v>10.5</v>
      </c>
      <c r="F17" s="36"/>
      <c r="G17" s="46"/>
      <c r="H17" s="33"/>
      <c r="J17" s="70"/>
    </row>
    <row r="18" spans="2:10" s="39" customFormat="1">
      <c r="B18" s="39" t="s">
        <v>285</v>
      </c>
      <c r="C18" s="51" t="s">
        <v>280</v>
      </c>
      <c r="D18" s="39">
        <v>10.5</v>
      </c>
      <c r="F18" s="36"/>
      <c r="G18" s="46"/>
      <c r="H18" s="33"/>
      <c r="J18" s="70"/>
    </row>
    <row r="19" spans="2:10" s="39" customFormat="1">
      <c r="B19" s="39" t="s">
        <v>286</v>
      </c>
      <c r="C19" s="51" t="s">
        <v>280</v>
      </c>
      <c r="D19" s="39">
        <v>10.5</v>
      </c>
      <c r="F19" s="36"/>
      <c r="G19" s="46"/>
      <c r="H19" s="33"/>
      <c r="J19" s="70"/>
    </row>
    <row r="20" spans="2:10" s="39" customFormat="1">
      <c r="B20" s="39" t="s">
        <v>287</v>
      </c>
      <c r="C20" s="51" t="s">
        <v>280</v>
      </c>
      <c r="D20" s="39">
        <v>10.5</v>
      </c>
      <c r="F20" s="36"/>
      <c r="G20" s="46"/>
      <c r="H20" s="33"/>
      <c r="J20" s="70"/>
    </row>
    <row r="21" spans="2:10" s="39" customFormat="1">
      <c r="B21" s="39" t="s">
        <v>288</v>
      </c>
      <c r="C21" s="51" t="s">
        <v>280</v>
      </c>
      <c r="D21" s="39">
        <v>10.5</v>
      </c>
      <c r="F21" s="36"/>
      <c r="G21" s="46"/>
      <c r="H21" s="33"/>
      <c r="J21" s="70"/>
    </row>
    <row r="22" spans="2:10" s="39" customFormat="1">
      <c r="B22" s="39" t="s">
        <v>289</v>
      </c>
      <c r="C22" s="51" t="s">
        <v>280</v>
      </c>
      <c r="D22" s="39">
        <v>10.5</v>
      </c>
      <c r="F22" s="36"/>
      <c r="G22" s="46"/>
      <c r="H22" s="33"/>
      <c r="J22" s="70"/>
    </row>
    <row r="23" spans="2:10" s="39" customFormat="1">
      <c r="B23" s="39" t="s">
        <v>290</v>
      </c>
      <c r="C23" s="51" t="s">
        <v>280</v>
      </c>
      <c r="D23" s="39">
        <v>10.5</v>
      </c>
      <c r="F23" s="36"/>
      <c r="G23" s="46"/>
      <c r="H23" s="33"/>
      <c r="J23" s="70"/>
    </row>
    <row r="24" spans="2:10" s="39" customFormat="1">
      <c r="B24" s="39" t="s">
        <v>291</v>
      </c>
      <c r="C24" s="51" t="s">
        <v>280</v>
      </c>
      <c r="D24" s="39">
        <v>10.5</v>
      </c>
      <c r="F24" s="36"/>
      <c r="G24" s="46"/>
      <c r="H24" s="33"/>
      <c r="J24" s="70"/>
    </row>
    <row r="25" spans="2:10" s="39" customFormat="1">
      <c r="B25" s="39" t="s">
        <v>292</v>
      </c>
      <c r="C25" s="51" t="s">
        <v>280</v>
      </c>
      <c r="D25" s="39">
        <v>10.5</v>
      </c>
      <c r="F25" s="36"/>
      <c r="G25" s="46"/>
      <c r="H25" s="33"/>
      <c r="J25" s="70"/>
    </row>
    <row r="26" spans="2:10" s="39" customFormat="1">
      <c r="B26" s="39" t="s">
        <v>293</v>
      </c>
      <c r="C26" s="51" t="s">
        <v>280</v>
      </c>
      <c r="D26" s="39">
        <v>10.5</v>
      </c>
      <c r="F26" s="36"/>
      <c r="G26" s="46"/>
      <c r="H26" s="33"/>
      <c r="J26" s="70"/>
    </row>
    <row r="27" spans="2:10" s="39" customFormat="1">
      <c r="B27" s="39" t="s">
        <v>294</v>
      </c>
      <c r="C27" s="51" t="s">
        <v>280</v>
      </c>
      <c r="D27" s="39">
        <v>10.5</v>
      </c>
      <c r="F27" s="36"/>
      <c r="G27" s="46"/>
      <c r="H27" s="33"/>
      <c r="J27" s="70"/>
    </row>
    <row r="28" spans="2:10" s="39" customFormat="1">
      <c r="B28" s="39" t="s">
        <v>295</v>
      </c>
      <c r="C28" s="51" t="s">
        <v>280</v>
      </c>
      <c r="D28" s="39">
        <v>10.5</v>
      </c>
      <c r="F28" s="36"/>
      <c r="G28" s="46"/>
      <c r="H28" s="33"/>
      <c r="J28" s="70"/>
    </row>
    <row r="29" spans="2:10" s="39" customFormat="1">
      <c r="B29" s="39" t="s">
        <v>296</v>
      </c>
      <c r="C29" s="51" t="s">
        <v>280</v>
      </c>
      <c r="D29" s="39">
        <v>10.5</v>
      </c>
      <c r="F29" s="36"/>
      <c r="G29" s="46"/>
      <c r="H29" s="33"/>
      <c r="J29" s="70"/>
    </row>
    <row r="30" spans="2:10" s="39" customFormat="1">
      <c r="B30" s="39" t="s">
        <v>297</v>
      </c>
      <c r="C30" s="51" t="s">
        <v>280</v>
      </c>
      <c r="D30" s="39">
        <v>10.5</v>
      </c>
      <c r="F30" s="36"/>
      <c r="G30" s="46"/>
      <c r="H30" s="33"/>
      <c r="J30" s="70"/>
    </row>
    <row r="31" spans="2:10" s="39" customFormat="1">
      <c r="B31" s="39" t="s">
        <v>298</v>
      </c>
      <c r="C31" s="51" t="s">
        <v>280</v>
      </c>
      <c r="D31" s="39">
        <v>10.5</v>
      </c>
      <c r="F31" s="36"/>
      <c r="G31" s="46"/>
      <c r="H31" s="33"/>
      <c r="J31" s="70"/>
    </row>
    <row r="32" spans="2:10" s="39" customFormat="1">
      <c r="B32" s="39" t="s">
        <v>299</v>
      </c>
      <c r="C32" s="51" t="s">
        <v>280</v>
      </c>
      <c r="D32" s="39">
        <v>10.5</v>
      </c>
      <c r="F32" s="36"/>
      <c r="G32" s="46"/>
      <c r="H32" s="33"/>
      <c r="J32" s="70"/>
    </row>
    <row r="33" spans="2:10" s="39" customFormat="1">
      <c r="B33" s="39" t="s">
        <v>300</v>
      </c>
      <c r="C33" s="51" t="s">
        <v>280</v>
      </c>
      <c r="D33" s="39">
        <v>10.5</v>
      </c>
      <c r="F33" s="36"/>
      <c r="G33" s="46"/>
      <c r="H33" s="33"/>
      <c r="J33" s="70"/>
    </row>
    <row r="34" spans="2:10" s="39" customFormat="1">
      <c r="B34" s="39" t="s">
        <v>301</v>
      </c>
      <c r="C34" s="51" t="s">
        <v>280</v>
      </c>
      <c r="D34" s="39">
        <v>10.5</v>
      </c>
      <c r="F34" s="36"/>
      <c r="G34" s="46"/>
      <c r="H34" s="33"/>
      <c r="J34" s="70"/>
    </row>
    <row r="35" spans="2:10" s="39" customFormat="1">
      <c r="B35" s="39" t="s">
        <v>302</v>
      </c>
      <c r="C35" s="51" t="s">
        <v>280</v>
      </c>
      <c r="D35" s="39">
        <v>10.5</v>
      </c>
      <c r="F35" s="36"/>
      <c r="G35" s="46"/>
      <c r="H35" s="33"/>
      <c r="J35" s="70"/>
    </row>
    <row r="36" spans="2:10" s="39" customFormat="1">
      <c r="B36" s="39" t="s">
        <v>303</v>
      </c>
      <c r="C36" s="51" t="s">
        <v>280</v>
      </c>
      <c r="D36" s="39">
        <v>10.5</v>
      </c>
      <c r="F36" s="36"/>
      <c r="G36" s="46"/>
      <c r="H36" s="33"/>
      <c r="J36" s="70"/>
    </row>
    <row r="37" spans="2:10" s="39" customFormat="1">
      <c r="B37" s="39" t="s">
        <v>304</v>
      </c>
      <c r="C37" s="51" t="s">
        <v>280</v>
      </c>
      <c r="D37" s="39">
        <v>10.5</v>
      </c>
      <c r="F37" s="36"/>
      <c r="G37" s="46"/>
      <c r="H37" s="33"/>
      <c r="J37" s="70"/>
    </row>
    <row r="38" spans="2:10" s="39" customFormat="1">
      <c r="B38" s="39" t="s">
        <v>305</v>
      </c>
      <c r="C38" s="51" t="s">
        <v>280</v>
      </c>
      <c r="D38" s="39">
        <v>10.5</v>
      </c>
      <c r="F38" s="36"/>
      <c r="G38" s="46"/>
      <c r="H38" s="33"/>
      <c r="J38" s="70"/>
    </row>
    <row r="39" spans="2:10" s="39" customFormat="1">
      <c r="B39" s="39" t="s">
        <v>306</v>
      </c>
      <c r="C39" s="51" t="s">
        <v>280</v>
      </c>
      <c r="D39" s="39">
        <v>10.5</v>
      </c>
      <c r="F39" s="36"/>
      <c r="G39" s="46"/>
      <c r="H39" s="33"/>
      <c r="J39" s="70"/>
    </row>
    <row r="40" spans="2:10" s="39" customFormat="1">
      <c r="B40" s="39" t="s">
        <v>307</v>
      </c>
      <c r="C40" s="51" t="s">
        <v>280</v>
      </c>
      <c r="D40" s="39">
        <v>10.5</v>
      </c>
      <c r="F40" s="36"/>
      <c r="G40" s="46"/>
      <c r="H40" s="33"/>
      <c r="J40" s="70"/>
    </row>
    <row r="41" spans="2:10" s="39" customFormat="1">
      <c r="B41" s="39" t="s">
        <v>308</v>
      </c>
      <c r="C41" s="51" t="s">
        <v>280</v>
      </c>
      <c r="D41" s="39">
        <v>10.5</v>
      </c>
      <c r="F41" s="36"/>
      <c r="G41" s="46"/>
      <c r="H41" s="33"/>
      <c r="J41" s="70"/>
    </row>
    <row r="42" spans="2:10" s="39" customFormat="1">
      <c r="B42" s="39" t="s">
        <v>309</v>
      </c>
      <c r="C42" s="51" t="s">
        <v>280</v>
      </c>
      <c r="D42" s="39">
        <v>10.5</v>
      </c>
      <c r="F42" s="36"/>
      <c r="G42" s="46"/>
      <c r="H42" s="33"/>
      <c r="J42" s="70"/>
    </row>
    <row r="43" spans="2:10" s="39" customFormat="1">
      <c r="B43" s="39" t="s">
        <v>310</v>
      </c>
      <c r="C43" s="51" t="s">
        <v>280</v>
      </c>
      <c r="D43" s="39">
        <v>10.5</v>
      </c>
      <c r="F43" s="36"/>
      <c r="G43" s="46"/>
      <c r="H43" s="33"/>
      <c r="J43" s="70"/>
    </row>
    <row r="44" spans="2:10" s="39" customFormat="1">
      <c r="B44" s="39" t="s">
        <v>311</v>
      </c>
      <c r="C44" s="51" t="s">
        <v>280</v>
      </c>
      <c r="D44" s="39">
        <v>10.5</v>
      </c>
      <c r="F44" s="36"/>
      <c r="G44" s="46"/>
      <c r="H44" s="33"/>
      <c r="J44" s="70"/>
    </row>
    <row r="45" spans="2:10" s="39" customFormat="1">
      <c r="B45" s="39" t="s">
        <v>312</v>
      </c>
      <c r="C45" s="51" t="s">
        <v>280</v>
      </c>
      <c r="D45" s="39">
        <v>10.5</v>
      </c>
      <c r="F45" s="36"/>
      <c r="G45" s="46"/>
      <c r="H45" s="33"/>
      <c r="J45" s="70"/>
    </row>
    <row r="46" spans="2:10" s="39" customFormat="1">
      <c r="B46" s="39" t="s">
        <v>313</v>
      </c>
      <c r="C46" s="51" t="s">
        <v>280</v>
      </c>
      <c r="D46" s="39">
        <v>10.5</v>
      </c>
      <c r="F46" s="36"/>
      <c r="G46" s="46"/>
      <c r="H46" s="33"/>
      <c r="J46" s="70"/>
    </row>
    <row r="47" spans="2:10" s="39" customFormat="1">
      <c r="B47" s="39" t="s">
        <v>314</v>
      </c>
      <c r="C47" s="51" t="s">
        <v>280</v>
      </c>
      <c r="D47" s="39">
        <v>10.5</v>
      </c>
      <c r="F47" s="36"/>
      <c r="G47" s="46"/>
      <c r="H47" s="33"/>
      <c r="J47" s="70"/>
    </row>
    <row r="48" spans="2:10" s="39" customFormat="1">
      <c r="B48" s="39" t="s">
        <v>315</v>
      </c>
      <c r="C48" s="51" t="s">
        <v>280</v>
      </c>
      <c r="D48" s="39">
        <v>10.5</v>
      </c>
      <c r="F48" s="36"/>
      <c r="G48" s="46"/>
      <c r="H48" s="33"/>
      <c r="J48" s="70"/>
    </row>
    <row r="49" spans="2:10" s="39" customFormat="1">
      <c r="B49" s="39" t="s">
        <v>316</v>
      </c>
      <c r="C49" s="51" t="s">
        <v>280</v>
      </c>
      <c r="D49" s="39">
        <v>10.5</v>
      </c>
      <c r="F49" s="36"/>
      <c r="G49" s="46"/>
      <c r="H49" s="33"/>
      <c r="J49" s="70"/>
    </row>
    <row r="50" spans="2:10" s="39" customFormat="1">
      <c r="B50" s="39" t="s">
        <v>317</v>
      </c>
      <c r="C50" s="51" t="s">
        <v>280</v>
      </c>
      <c r="D50" s="39">
        <v>10.5</v>
      </c>
      <c r="F50" s="36"/>
      <c r="G50" s="46"/>
      <c r="H50" s="33"/>
      <c r="J50" s="70"/>
    </row>
    <row r="51" spans="2:10" s="39" customFormat="1">
      <c r="B51" s="39" t="s">
        <v>318</v>
      </c>
      <c r="C51" s="51" t="s">
        <v>280</v>
      </c>
      <c r="D51" s="39">
        <v>10.5</v>
      </c>
      <c r="F51" s="36"/>
      <c r="G51" s="46"/>
      <c r="H51" s="33"/>
      <c r="J51" s="70"/>
    </row>
    <row r="52" spans="2:10" s="39" customFormat="1">
      <c r="B52" s="39" t="s">
        <v>319</v>
      </c>
      <c r="C52" s="51" t="s">
        <v>280</v>
      </c>
      <c r="D52" s="39">
        <v>10.5</v>
      </c>
      <c r="F52" s="36"/>
      <c r="G52" s="46"/>
      <c r="H52" s="33"/>
      <c r="J52" s="70"/>
    </row>
    <row r="53" spans="2:10" s="39" customFormat="1">
      <c r="B53" s="39" t="s">
        <v>320</v>
      </c>
      <c r="C53" s="51" t="s">
        <v>280</v>
      </c>
      <c r="D53" s="39">
        <v>10.5</v>
      </c>
      <c r="F53" s="36"/>
      <c r="G53" s="46"/>
      <c r="H53" s="33"/>
      <c r="J53" s="70"/>
    </row>
    <row r="54" spans="2:10" s="39" customFormat="1">
      <c r="B54" s="39" t="s">
        <v>321</v>
      </c>
      <c r="C54" s="51" t="s">
        <v>280</v>
      </c>
      <c r="D54" s="39">
        <v>10.5</v>
      </c>
      <c r="F54" s="36"/>
      <c r="G54" s="46"/>
      <c r="H54" s="33"/>
      <c r="J54" s="70"/>
    </row>
    <row r="55" spans="2:10" s="39" customFormat="1">
      <c r="B55" s="39" t="s">
        <v>322</v>
      </c>
      <c r="C55" s="51" t="s">
        <v>280</v>
      </c>
      <c r="D55" s="39">
        <v>10.5</v>
      </c>
      <c r="F55" s="36"/>
      <c r="G55" s="46"/>
      <c r="H55" s="33"/>
      <c r="J55" s="70"/>
    </row>
    <row r="56" spans="2:10" s="39" customFormat="1">
      <c r="B56" s="39" t="s">
        <v>323</v>
      </c>
      <c r="C56" s="51" t="s">
        <v>280</v>
      </c>
      <c r="D56" s="39">
        <v>10.5</v>
      </c>
      <c r="F56" s="36"/>
      <c r="G56" s="46"/>
      <c r="H56" s="33"/>
      <c r="J56" s="70"/>
    </row>
    <row r="57" spans="2:10" s="39" customFormat="1">
      <c r="B57" s="39" t="s">
        <v>324</v>
      </c>
      <c r="C57" s="51" t="s">
        <v>280</v>
      </c>
      <c r="D57" s="39">
        <v>10.5</v>
      </c>
      <c r="F57" s="36"/>
      <c r="G57" s="46"/>
      <c r="H57" s="33"/>
      <c r="J57" s="70"/>
    </row>
    <row r="58" spans="2:10" s="39" customFormat="1">
      <c r="B58" s="39" t="s">
        <v>325</v>
      </c>
      <c r="C58" s="51" t="s">
        <v>280</v>
      </c>
      <c r="D58" s="39">
        <v>10.5</v>
      </c>
      <c r="F58" s="36"/>
      <c r="G58" s="46"/>
      <c r="H58" s="33"/>
      <c r="J58" s="70"/>
    </row>
    <row r="59" spans="2:10" s="39" customFormat="1">
      <c r="B59" s="39" t="s">
        <v>326</v>
      </c>
      <c r="C59" s="51" t="s">
        <v>280</v>
      </c>
      <c r="D59" s="39">
        <v>10.5</v>
      </c>
      <c r="F59" s="36"/>
      <c r="G59" s="46"/>
      <c r="H59" s="33"/>
      <c r="J59" s="70"/>
    </row>
    <row r="60" spans="2:10" s="39" customFormat="1">
      <c r="B60" s="39" t="s">
        <v>327</v>
      </c>
      <c r="C60" s="51" t="s">
        <v>280</v>
      </c>
      <c r="D60" s="39">
        <v>10.5</v>
      </c>
      <c r="F60" s="36"/>
      <c r="G60" s="46"/>
      <c r="H60" s="33"/>
      <c r="J60" s="70"/>
    </row>
    <row r="61" spans="2:10" s="39" customFormat="1">
      <c r="B61" s="39" t="s">
        <v>328</v>
      </c>
      <c r="C61" s="51" t="s">
        <v>280</v>
      </c>
      <c r="D61" s="39">
        <v>10.5</v>
      </c>
      <c r="F61" s="36"/>
      <c r="G61" s="46"/>
      <c r="H61" s="33"/>
      <c r="J61" s="70"/>
    </row>
    <row r="62" spans="2:10" s="39" customFormat="1">
      <c r="B62" s="39" t="s">
        <v>329</v>
      </c>
      <c r="C62" s="51" t="s">
        <v>280</v>
      </c>
      <c r="D62" s="39">
        <v>10.5</v>
      </c>
      <c r="F62" s="36"/>
      <c r="G62" s="46"/>
      <c r="H62" s="33"/>
      <c r="J62" s="70"/>
    </row>
    <row r="63" spans="2:10" s="39" customFormat="1">
      <c r="B63" s="39" t="s">
        <v>330</v>
      </c>
      <c r="C63" s="51" t="s">
        <v>280</v>
      </c>
      <c r="D63" s="39">
        <v>10.5</v>
      </c>
      <c r="F63" s="36"/>
      <c r="G63" s="46"/>
      <c r="H63" s="33"/>
      <c r="J63" s="70"/>
    </row>
    <row r="64" spans="2:10" s="39" customFormat="1">
      <c r="B64" s="39" t="s">
        <v>331</v>
      </c>
      <c r="C64" s="51" t="s">
        <v>280</v>
      </c>
      <c r="D64" s="39">
        <v>10.5</v>
      </c>
      <c r="F64" s="36"/>
      <c r="G64" s="46"/>
      <c r="H64" s="33"/>
      <c r="J64" s="70"/>
    </row>
    <row r="65" spans="1:10" s="39" customFormat="1">
      <c r="B65" s="39" t="s">
        <v>332</v>
      </c>
      <c r="C65" s="51" t="s">
        <v>280</v>
      </c>
      <c r="D65" s="39">
        <v>10.5</v>
      </c>
      <c r="F65" s="36"/>
      <c r="G65" s="46"/>
      <c r="H65" s="33"/>
      <c r="J65" s="70"/>
    </row>
    <row r="66" spans="1:10" s="39" customFormat="1">
      <c r="B66" s="39" t="s">
        <v>333</v>
      </c>
      <c r="C66" s="51" t="s">
        <v>280</v>
      </c>
      <c r="D66" s="39">
        <v>10.5</v>
      </c>
      <c r="F66" s="36"/>
      <c r="G66" s="46"/>
      <c r="H66" s="33"/>
      <c r="J66" s="70"/>
    </row>
    <row r="67" spans="1:10" s="39" customFormat="1">
      <c r="B67" s="39" t="s">
        <v>334</v>
      </c>
      <c r="C67" s="51" t="s">
        <v>280</v>
      </c>
      <c r="D67" s="39">
        <v>10.5</v>
      </c>
      <c r="F67" s="36"/>
      <c r="G67" s="46"/>
      <c r="H67" s="33"/>
      <c r="J67" s="70"/>
    </row>
    <row r="68" spans="1:10" s="39" customFormat="1">
      <c r="B68" s="39" t="s">
        <v>335</v>
      </c>
      <c r="C68" s="51" t="s">
        <v>280</v>
      </c>
      <c r="D68" s="39">
        <v>10.5</v>
      </c>
      <c r="F68" s="36"/>
      <c r="G68" s="46"/>
      <c r="H68" s="33"/>
      <c r="J68" s="70"/>
    </row>
    <row r="69" spans="1:10" s="39" customFormat="1">
      <c r="B69" s="39" t="s">
        <v>336</v>
      </c>
      <c r="C69" s="51" t="s">
        <v>280</v>
      </c>
      <c r="D69" s="39">
        <v>10.5</v>
      </c>
      <c r="F69" s="36"/>
      <c r="G69" s="46"/>
      <c r="H69" s="33"/>
      <c r="J69" s="70"/>
    </row>
    <row r="70" spans="1:10" s="39" customFormat="1">
      <c r="B70" s="39" t="s">
        <v>337</v>
      </c>
      <c r="C70" s="51" t="s">
        <v>280</v>
      </c>
      <c r="D70" s="39">
        <v>10.5</v>
      </c>
      <c r="F70" s="36"/>
      <c r="G70" s="46"/>
      <c r="H70" s="33"/>
      <c r="J70" s="70"/>
    </row>
    <row r="71" spans="1:10" s="39" customFormat="1">
      <c r="B71" s="39" t="s">
        <v>338</v>
      </c>
      <c r="C71" s="51" t="s">
        <v>280</v>
      </c>
      <c r="D71" s="39">
        <v>10.5</v>
      </c>
      <c r="F71" s="36"/>
      <c r="G71" s="46"/>
      <c r="H71" s="33"/>
      <c r="J71" s="70"/>
    </row>
    <row r="72" spans="1:10" s="39" customFormat="1">
      <c r="B72" s="39" t="s">
        <v>339</v>
      </c>
      <c r="C72" s="51" t="s">
        <v>280</v>
      </c>
      <c r="D72" s="39">
        <v>10.5</v>
      </c>
      <c r="F72" s="36"/>
      <c r="G72" s="46"/>
      <c r="H72" s="33"/>
      <c r="J72" s="70"/>
    </row>
    <row r="73" spans="1:10" s="39" customFormat="1">
      <c r="B73" s="39" t="s">
        <v>340</v>
      </c>
      <c r="C73" s="51" t="s">
        <v>280</v>
      </c>
      <c r="D73" s="39">
        <v>10.5</v>
      </c>
      <c r="F73" s="36"/>
      <c r="G73" s="46"/>
      <c r="H73" s="33"/>
      <c r="J73" s="70"/>
    </row>
    <row r="74" spans="1:10" s="39" customFormat="1">
      <c r="B74" s="39" t="s">
        <v>341</v>
      </c>
      <c r="C74" s="51" t="s">
        <v>280</v>
      </c>
      <c r="D74" s="39">
        <v>10.5</v>
      </c>
      <c r="F74" s="36"/>
      <c r="G74" s="46"/>
      <c r="H74" s="33"/>
      <c r="J74" s="70"/>
    </row>
    <row r="75" spans="1:10" s="39" customFormat="1">
      <c r="B75" s="39" t="s">
        <v>342</v>
      </c>
      <c r="C75" s="51" t="s">
        <v>280</v>
      </c>
      <c r="D75" s="39">
        <v>10.5</v>
      </c>
      <c r="F75" s="36"/>
      <c r="G75" s="46"/>
      <c r="H75" s="33"/>
      <c r="J75" s="70"/>
    </row>
    <row r="76" spans="1:10" s="39" customFormat="1">
      <c r="B76" s="39" t="s">
        <v>343</v>
      </c>
      <c r="C76" s="51" t="s">
        <v>280</v>
      </c>
      <c r="D76" s="39">
        <v>10.5</v>
      </c>
      <c r="F76" s="36"/>
      <c r="G76" s="46"/>
      <c r="H76" s="33"/>
      <c r="J76" s="70"/>
    </row>
    <row r="77" spans="1:10" s="39" customFormat="1">
      <c r="B77" s="39" t="s">
        <v>344</v>
      </c>
      <c r="C77" s="51" t="s">
        <v>280</v>
      </c>
      <c r="D77" s="39">
        <v>10.5</v>
      </c>
      <c r="F77" s="36"/>
      <c r="G77" s="46"/>
      <c r="H77" s="33"/>
      <c r="J77" s="70"/>
    </row>
    <row r="78" spans="1:10" s="39" customFormat="1">
      <c r="A78" s="42"/>
      <c r="B78" s="42" t="s">
        <v>345</v>
      </c>
      <c r="C78" s="50" t="s">
        <v>346</v>
      </c>
      <c r="D78" s="52">
        <f>SUM(D79:D92)</f>
        <v>294</v>
      </c>
      <c r="E78" s="42"/>
      <c r="F78" s="52">
        <f>SUM(F79:F92)</f>
        <v>0</v>
      </c>
      <c r="G78" s="46"/>
      <c r="H78" s="46"/>
      <c r="J78" s="70"/>
    </row>
    <row r="79" spans="1:10" s="39" customFormat="1">
      <c r="B79" s="39" t="s">
        <v>347</v>
      </c>
      <c r="C79" s="51" t="s">
        <v>348</v>
      </c>
      <c r="D79" s="11">
        <v>21</v>
      </c>
      <c r="F79" s="36"/>
      <c r="G79" s="46"/>
      <c r="H79" s="33"/>
      <c r="J79" s="70"/>
    </row>
    <row r="80" spans="1:10" s="39" customFormat="1">
      <c r="B80" s="39" t="s">
        <v>349</v>
      </c>
      <c r="C80" s="51" t="s">
        <v>348</v>
      </c>
      <c r="D80" s="11">
        <v>21</v>
      </c>
      <c r="F80" s="36"/>
      <c r="G80" s="46"/>
      <c r="H80" s="33"/>
      <c r="J80" s="70"/>
    </row>
    <row r="81" spans="1:10" s="39" customFormat="1">
      <c r="B81" s="39" t="s">
        <v>350</v>
      </c>
      <c r="C81" s="51" t="s">
        <v>348</v>
      </c>
      <c r="D81" s="11">
        <v>21</v>
      </c>
      <c r="F81" s="36"/>
      <c r="G81" s="46"/>
      <c r="H81" s="33"/>
      <c r="J81" s="70"/>
    </row>
    <row r="82" spans="1:10" s="39" customFormat="1">
      <c r="B82" s="39" t="s">
        <v>351</v>
      </c>
      <c r="C82" s="51" t="s">
        <v>348</v>
      </c>
      <c r="D82" s="11">
        <v>21</v>
      </c>
      <c r="F82" s="36"/>
      <c r="G82" s="46"/>
      <c r="H82" s="33"/>
      <c r="J82" s="70"/>
    </row>
    <row r="83" spans="1:10" s="39" customFormat="1">
      <c r="B83" s="39" t="s">
        <v>352</v>
      </c>
      <c r="C83" s="51" t="s">
        <v>348</v>
      </c>
      <c r="D83" s="11">
        <v>21</v>
      </c>
      <c r="F83" s="36"/>
      <c r="G83" s="46"/>
      <c r="H83" s="33"/>
      <c r="J83" s="70"/>
    </row>
    <row r="84" spans="1:10" s="39" customFormat="1">
      <c r="B84" s="39" t="s">
        <v>353</v>
      </c>
      <c r="C84" s="51" t="s">
        <v>348</v>
      </c>
      <c r="D84" s="11">
        <v>21</v>
      </c>
      <c r="F84" s="36"/>
      <c r="G84" s="46"/>
      <c r="H84" s="33"/>
      <c r="J84" s="70"/>
    </row>
    <row r="85" spans="1:10" s="39" customFormat="1">
      <c r="B85" s="39" t="s">
        <v>354</v>
      </c>
      <c r="C85" s="51" t="s">
        <v>348</v>
      </c>
      <c r="D85" s="11">
        <v>21</v>
      </c>
      <c r="F85" s="36"/>
      <c r="G85" s="46"/>
      <c r="H85" s="33"/>
      <c r="J85" s="70"/>
    </row>
    <row r="86" spans="1:10" s="39" customFormat="1">
      <c r="B86" s="39" t="s">
        <v>355</v>
      </c>
      <c r="C86" s="51" t="s">
        <v>348</v>
      </c>
      <c r="D86" s="11">
        <v>21</v>
      </c>
      <c r="F86" s="36"/>
      <c r="G86" s="46"/>
      <c r="H86" s="33"/>
      <c r="J86" s="70"/>
    </row>
    <row r="87" spans="1:10" s="39" customFormat="1">
      <c r="B87" s="39" t="s">
        <v>356</v>
      </c>
      <c r="C87" s="51" t="s">
        <v>348</v>
      </c>
      <c r="D87" s="11">
        <v>21</v>
      </c>
      <c r="F87" s="36"/>
      <c r="G87" s="46"/>
      <c r="H87" s="33"/>
      <c r="J87" s="70"/>
    </row>
    <row r="88" spans="1:10" s="39" customFormat="1">
      <c r="B88" s="39" t="s">
        <v>357</v>
      </c>
      <c r="C88" s="51" t="s">
        <v>348</v>
      </c>
      <c r="D88" s="11">
        <v>21</v>
      </c>
      <c r="F88" s="36"/>
      <c r="G88" s="46"/>
      <c r="H88" s="33"/>
      <c r="J88" s="70"/>
    </row>
    <row r="89" spans="1:10" s="39" customFormat="1">
      <c r="B89" s="39" t="s">
        <v>358</v>
      </c>
      <c r="C89" s="51" t="s">
        <v>348</v>
      </c>
      <c r="D89" s="11">
        <v>21</v>
      </c>
      <c r="F89" s="36"/>
      <c r="G89" s="46"/>
      <c r="H89" s="33"/>
      <c r="J89" s="70"/>
    </row>
    <row r="90" spans="1:10" s="39" customFormat="1">
      <c r="B90" s="39" t="s">
        <v>359</v>
      </c>
      <c r="C90" s="51" t="s">
        <v>348</v>
      </c>
      <c r="D90" s="11">
        <v>21</v>
      </c>
      <c r="F90" s="36"/>
      <c r="G90" s="46"/>
      <c r="H90" s="33"/>
      <c r="J90" s="70"/>
    </row>
    <row r="91" spans="1:10" s="39" customFormat="1">
      <c r="B91" s="39" t="s">
        <v>360</v>
      </c>
      <c r="C91" s="51" t="s">
        <v>348</v>
      </c>
      <c r="D91" s="11">
        <v>21</v>
      </c>
      <c r="F91" s="36"/>
      <c r="G91" s="46"/>
      <c r="H91" s="33"/>
      <c r="J91" s="70"/>
    </row>
    <row r="92" spans="1:10" s="39" customFormat="1">
      <c r="B92" s="39" t="s">
        <v>361</v>
      </c>
      <c r="C92" s="51" t="s">
        <v>348</v>
      </c>
      <c r="D92" s="11">
        <v>21</v>
      </c>
      <c r="F92" s="36"/>
      <c r="G92" s="46"/>
      <c r="H92" s="33"/>
      <c r="J92" s="70"/>
    </row>
    <row r="93" spans="1:10" s="39" customFormat="1">
      <c r="A93" s="42"/>
      <c r="B93" s="42" t="s">
        <v>362</v>
      </c>
      <c r="C93" s="42" t="s">
        <v>363</v>
      </c>
      <c r="D93" s="52">
        <f>SUM(D94:D95)</f>
        <v>120</v>
      </c>
      <c r="E93" s="42"/>
      <c r="F93" s="52">
        <f>SUM(F94:F95)</f>
        <v>0</v>
      </c>
      <c r="G93" s="46"/>
      <c r="H93" s="46"/>
      <c r="J93" s="70"/>
    </row>
    <row r="94" spans="1:10" s="39" customFormat="1">
      <c r="B94" s="39" t="s">
        <v>364</v>
      </c>
      <c r="C94" s="39" t="s">
        <v>365</v>
      </c>
      <c r="D94" s="11">
        <v>60</v>
      </c>
      <c r="F94" s="36"/>
      <c r="G94" s="46"/>
      <c r="H94" s="33"/>
      <c r="J94" s="70"/>
    </row>
    <row r="95" spans="1:10" s="39" customFormat="1">
      <c r="B95" s="39" t="s">
        <v>366</v>
      </c>
      <c r="C95" s="39" t="s">
        <v>365</v>
      </c>
      <c r="D95" s="11">
        <v>60</v>
      </c>
      <c r="F95" s="36"/>
      <c r="G95" s="46"/>
      <c r="H95" s="33"/>
      <c r="J95" s="70"/>
    </row>
    <row r="96" spans="1:10" s="39" customFormat="1">
      <c r="A96" s="42"/>
      <c r="B96" s="42" t="s">
        <v>367</v>
      </c>
      <c r="C96" s="42" t="s">
        <v>368</v>
      </c>
      <c r="D96" s="52">
        <f>SUM(D97)</f>
        <v>120</v>
      </c>
      <c r="E96" s="42"/>
      <c r="F96" s="52">
        <f>SUM(F97)</f>
        <v>0</v>
      </c>
      <c r="G96" s="46"/>
      <c r="H96" s="46"/>
      <c r="J96" s="70"/>
    </row>
    <row r="97" spans="1:10" s="39" customFormat="1">
      <c r="B97" s="39" t="s">
        <v>367</v>
      </c>
      <c r="C97" s="39" t="s">
        <v>369</v>
      </c>
      <c r="D97" s="11">
        <v>120</v>
      </c>
      <c r="F97" s="36"/>
      <c r="G97" s="46"/>
      <c r="H97" s="33"/>
      <c r="J97" s="70"/>
    </row>
    <row r="98" spans="1:10" s="39" customFormat="1">
      <c r="A98" s="42"/>
      <c r="B98" s="42" t="s">
        <v>370</v>
      </c>
      <c r="C98" s="42" t="s">
        <v>371</v>
      </c>
      <c r="D98" s="52">
        <f>SUM(D99)</f>
        <v>20</v>
      </c>
      <c r="E98" s="42"/>
      <c r="F98" s="52">
        <f>SUM(F99)</f>
        <v>0</v>
      </c>
      <c r="G98" s="46"/>
      <c r="H98" s="46"/>
      <c r="J98" s="70"/>
    </row>
    <row r="99" spans="1:10" s="39" customFormat="1">
      <c r="B99" s="39" t="s">
        <v>370</v>
      </c>
      <c r="C99" s="39" t="s">
        <v>372</v>
      </c>
      <c r="D99" s="11">
        <v>20</v>
      </c>
      <c r="F99" s="36"/>
      <c r="G99" s="46"/>
      <c r="H99" s="33"/>
      <c r="J99" s="70"/>
    </row>
    <row r="100" spans="1:10" s="39" customFormat="1">
      <c r="G100" s="46"/>
      <c r="H100" s="46"/>
      <c r="I100" s="46"/>
      <c r="J100" s="70"/>
    </row>
  </sheetData>
  <pageMargins left="0.7" right="0.7" top="0.75" bottom="0.75" header="0.3" footer="0.3"/>
  <pageSetup paperSize="9" scale="4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83"/>
  <sheetViews>
    <sheetView workbookViewId="0">
      <selection activeCell="F13" sqref="F13"/>
    </sheetView>
  </sheetViews>
  <sheetFormatPr defaultColWidth="8.85546875" defaultRowHeight="13.9"/>
  <cols>
    <col min="1" max="1" width="10.7109375" style="40" customWidth="1"/>
    <col min="2" max="2" width="11.7109375" style="40" customWidth="1"/>
    <col min="3" max="3" width="40.7109375" style="40" customWidth="1"/>
    <col min="4" max="4" width="12.7109375" style="40" customWidth="1"/>
    <col min="5" max="5" width="4.7109375" style="40" customWidth="1"/>
    <col min="6" max="6" width="12.7109375" style="40" customWidth="1"/>
    <col min="7" max="8" width="12.7109375" style="41" customWidth="1"/>
    <col min="9" max="9" width="4.7109375" style="40" customWidth="1"/>
    <col min="10" max="10" width="30.7109375" style="70" customWidth="1"/>
    <col min="11" max="16384" width="8.85546875" style="40"/>
  </cols>
  <sheetData>
    <row r="1" spans="1:10" ht="20.45">
      <c r="A1" s="1" t="s">
        <v>0</v>
      </c>
    </row>
    <row r="2" spans="1:10">
      <c r="A2" s="2" t="s">
        <v>1</v>
      </c>
    </row>
    <row r="3" spans="1:10">
      <c r="A3" s="3"/>
    </row>
    <row r="4" spans="1:10">
      <c r="A4" s="14"/>
    </row>
    <row r="5" spans="1:10" ht="27.6">
      <c r="A5" s="6" t="s">
        <v>59</v>
      </c>
      <c r="B5" s="19"/>
      <c r="C5" s="7" t="s">
        <v>42</v>
      </c>
      <c r="D5" s="20" t="s">
        <v>60</v>
      </c>
      <c r="E5" s="21"/>
      <c r="F5" s="20" t="s">
        <v>60</v>
      </c>
      <c r="G5" s="30" t="s">
        <v>61</v>
      </c>
      <c r="H5" s="30" t="s">
        <v>61</v>
      </c>
      <c r="J5" s="70" t="s">
        <v>10</v>
      </c>
    </row>
    <row r="6" spans="1:10">
      <c r="A6" s="4"/>
      <c r="B6" s="5"/>
      <c r="C6" s="14"/>
      <c r="D6" s="22"/>
      <c r="E6" s="23"/>
      <c r="F6" s="24"/>
      <c r="G6" s="31"/>
      <c r="H6" s="31"/>
    </row>
    <row r="7" spans="1:10" ht="27.6">
      <c r="A7" s="4" t="s">
        <v>62</v>
      </c>
      <c r="B7" s="4" t="s">
        <v>63</v>
      </c>
      <c r="C7" s="14" t="s">
        <v>64</v>
      </c>
      <c r="D7" s="22" t="s">
        <v>44</v>
      </c>
      <c r="E7" s="23"/>
      <c r="F7" s="25" t="s">
        <v>45</v>
      </c>
      <c r="G7" s="22" t="s">
        <v>44</v>
      </c>
      <c r="H7" s="25" t="s">
        <v>45</v>
      </c>
      <c r="J7" s="101" t="s">
        <v>4</v>
      </c>
    </row>
    <row r="8" spans="1:10">
      <c r="A8" s="13"/>
      <c r="B8" s="13"/>
      <c r="C8" s="13"/>
      <c r="D8" s="22"/>
      <c r="E8" s="13"/>
      <c r="F8" s="24"/>
      <c r="G8" s="16"/>
      <c r="H8" s="16"/>
    </row>
    <row r="9" spans="1:10" ht="27.6">
      <c r="A9" s="6" t="s">
        <v>27</v>
      </c>
      <c r="B9" s="6" t="s">
        <v>373</v>
      </c>
      <c r="C9" s="7" t="s">
        <v>374</v>
      </c>
      <c r="D9" s="15">
        <f>D11+D48+D64</f>
        <v>1774.5</v>
      </c>
      <c r="E9" s="15"/>
      <c r="F9" s="15">
        <f>F11+F48+F64</f>
        <v>0</v>
      </c>
      <c r="G9" s="32" t="s">
        <v>67</v>
      </c>
      <c r="H9" s="32" t="s">
        <v>68</v>
      </c>
      <c r="J9" s="70" t="s">
        <v>69</v>
      </c>
    </row>
    <row r="10" spans="1:10">
      <c r="A10" s="8"/>
      <c r="B10" s="8"/>
      <c r="C10" s="9"/>
      <c r="D10" s="22"/>
      <c r="E10" s="26"/>
      <c r="F10" s="27"/>
      <c r="G10" s="32"/>
      <c r="H10" s="32"/>
    </row>
    <row r="11" spans="1:10">
      <c r="A11" s="18"/>
      <c r="B11" s="18" t="s">
        <v>375</v>
      </c>
      <c r="C11" s="17" t="s">
        <v>376</v>
      </c>
      <c r="D11" s="73">
        <f>D12+D16+D18+D20+D25</f>
        <v>569.5</v>
      </c>
      <c r="E11" s="73"/>
      <c r="F11" s="73">
        <f t="shared" ref="F11" si="0">F12+F16+F18+F20+F25</f>
        <v>0</v>
      </c>
    </row>
    <row r="12" spans="1:10" s="39" customFormat="1">
      <c r="A12" s="49"/>
      <c r="B12" s="42" t="s">
        <v>377</v>
      </c>
      <c r="C12" s="50" t="s">
        <v>378</v>
      </c>
      <c r="D12" s="71">
        <f>SUM(D13:D15)</f>
        <v>105</v>
      </c>
      <c r="E12" s="71"/>
      <c r="F12" s="71">
        <f>SUM(F13:F15)</f>
        <v>0</v>
      </c>
      <c r="G12" s="47" t="s">
        <v>276</v>
      </c>
      <c r="H12" s="46"/>
      <c r="J12" s="70"/>
    </row>
    <row r="13" spans="1:10" s="39" customFormat="1">
      <c r="B13" s="39" t="s">
        <v>379</v>
      </c>
      <c r="C13" s="51" t="s">
        <v>380</v>
      </c>
      <c r="D13" s="72">
        <v>40</v>
      </c>
      <c r="E13" s="72"/>
      <c r="F13" s="91"/>
      <c r="G13" s="46"/>
      <c r="H13" s="33"/>
      <c r="J13" s="70"/>
    </row>
    <row r="14" spans="1:10" s="39" customFormat="1">
      <c r="B14" s="39" t="s">
        <v>381</v>
      </c>
      <c r="C14" s="51" t="s">
        <v>382</v>
      </c>
      <c r="D14" s="72">
        <v>25</v>
      </c>
      <c r="E14" s="72"/>
      <c r="F14" s="91"/>
      <c r="G14" s="46"/>
      <c r="H14" s="33"/>
      <c r="J14" s="70"/>
    </row>
    <row r="15" spans="1:10" s="39" customFormat="1">
      <c r="B15" s="39" t="s">
        <v>383</v>
      </c>
      <c r="C15" s="51" t="s">
        <v>384</v>
      </c>
      <c r="D15" s="72">
        <v>40</v>
      </c>
      <c r="E15" s="72"/>
      <c r="F15" s="91"/>
      <c r="G15" s="46"/>
      <c r="H15" s="33"/>
      <c r="J15" s="70"/>
    </row>
    <row r="16" spans="1:10" s="39" customFormat="1">
      <c r="A16" s="49"/>
      <c r="B16" s="42" t="s">
        <v>385</v>
      </c>
      <c r="C16" s="50" t="s">
        <v>386</v>
      </c>
      <c r="D16" s="71">
        <f>SUM(D17)</f>
        <v>72</v>
      </c>
      <c r="E16" s="71"/>
      <c r="F16" s="71">
        <f>SUM(F17)</f>
        <v>0</v>
      </c>
      <c r="G16" s="47" t="s">
        <v>269</v>
      </c>
      <c r="H16" s="33"/>
      <c r="J16" s="70"/>
    </row>
    <row r="17" spans="1:10" s="39" customFormat="1">
      <c r="B17" s="39" t="s">
        <v>385</v>
      </c>
      <c r="C17" s="51" t="s">
        <v>387</v>
      </c>
      <c r="D17" s="72">
        <v>72</v>
      </c>
      <c r="E17" s="72"/>
      <c r="F17" s="91"/>
      <c r="G17" s="46"/>
      <c r="H17" s="33"/>
      <c r="J17" s="70"/>
    </row>
    <row r="18" spans="1:10" s="39" customFormat="1">
      <c r="A18" s="49"/>
      <c r="B18" s="42" t="s">
        <v>388</v>
      </c>
      <c r="C18" s="50" t="s">
        <v>389</v>
      </c>
      <c r="D18" s="71">
        <f>SUM(D19)</f>
        <v>30</v>
      </c>
      <c r="E18" s="71"/>
      <c r="F18" s="71">
        <f>SUM(F19)</f>
        <v>0</v>
      </c>
      <c r="G18" s="47" t="s">
        <v>269</v>
      </c>
      <c r="H18" s="33"/>
      <c r="J18" s="70"/>
    </row>
    <row r="19" spans="1:10" s="39" customFormat="1">
      <c r="B19" s="39" t="s">
        <v>388</v>
      </c>
      <c r="C19" s="51" t="s">
        <v>390</v>
      </c>
      <c r="D19" s="72">
        <v>30</v>
      </c>
      <c r="E19" s="72"/>
      <c r="F19" s="91"/>
      <c r="G19" s="46"/>
      <c r="H19" s="33"/>
      <c r="J19" s="70"/>
    </row>
    <row r="20" spans="1:10" s="39" customFormat="1">
      <c r="A20" s="49"/>
      <c r="B20" s="42" t="s">
        <v>391</v>
      </c>
      <c r="C20" s="50" t="s">
        <v>392</v>
      </c>
      <c r="D20" s="71">
        <f>SUM(D21:D24)</f>
        <v>100</v>
      </c>
      <c r="E20" s="71"/>
      <c r="F20" s="71">
        <f>SUM(F21:F24)</f>
        <v>0</v>
      </c>
      <c r="G20" s="47" t="s">
        <v>269</v>
      </c>
      <c r="H20" s="33"/>
      <c r="J20" s="70"/>
    </row>
    <row r="21" spans="1:10" s="39" customFormat="1">
      <c r="B21" s="39" t="s">
        <v>393</v>
      </c>
      <c r="C21" s="51" t="s">
        <v>394</v>
      </c>
      <c r="D21" s="72">
        <v>30</v>
      </c>
      <c r="E21" s="72"/>
      <c r="F21" s="91"/>
      <c r="G21" s="46"/>
      <c r="H21" s="33"/>
      <c r="J21" s="70"/>
    </row>
    <row r="22" spans="1:10" s="39" customFormat="1">
      <c r="B22" s="39" t="s">
        <v>395</v>
      </c>
      <c r="C22" s="51" t="s">
        <v>396</v>
      </c>
      <c r="D22" s="72">
        <v>20</v>
      </c>
      <c r="E22" s="72"/>
      <c r="F22" s="91"/>
      <c r="G22" s="46"/>
      <c r="H22" s="33"/>
      <c r="J22" s="70"/>
    </row>
    <row r="23" spans="1:10" s="39" customFormat="1">
      <c r="B23" s="39" t="s">
        <v>397</v>
      </c>
      <c r="C23" s="51" t="s">
        <v>398</v>
      </c>
      <c r="D23" s="72">
        <v>20</v>
      </c>
      <c r="E23" s="72"/>
      <c r="F23" s="91"/>
      <c r="G23" s="46"/>
      <c r="H23" s="33"/>
      <c r="J23" s="70"/>
    </row>
    <row r="24" spans="1:10" s="39" customFormat="1">
      <c r="B24" s="39" t="s">
        <v>399</v>
      </c>
      <c r="C24" s="39" t="s">
        <v>400</v>
      </c>
      <c r="D24" s="72">
        <v>30</v>
      </c>
      <c r="E24" s="72"/>
      <c r="F24" s="91"/>
      <c r="G24" s="46"/>
      <c r="H24" s="33"/>
      <c r="J24" s="70"/>
    </row>
    <row r="25" spans="1:10" s="39" customFormat="1">
      <c r="A25" s="42"/>
      <c r="B25" s="42" t="s">
        <v>401</v>
      </c>
      <c r="C25" s="50" t="s">
        <v>402</v>
      </c>
      <c r="D25" s="71">
        <f>D26+D40</f>
        <v>262.5</v>
      </c>
      <c r="E25" s="71"/>
      <c r="F25" s="71">
        <f>SUM(F27:F39)+SUM(F41:F46)</f>
        <v>0</v>
      </c>
      <c r="G25" s="47" t="s">
        <v>168</v>
      </c>
      <c r="H25" s="46"/>
      <c r="J25" s="70"/>
    </row>
    <row r="26" spans="1:10" s="39" customFormat="1">
      <c r="A26" s="53"/>
      <c r="B26" s="53" t="s">
        <v>403</v>
      </c>
      <c r="C26" s="54" t="s">
        <v>404</v>
      </c>
      <c r="D26" s="92">
        <f>SUM(D27:D39)</f>
        <v>136.5</v>
      </c>
      <c r="E26" s="92"/>
      <c r="F26" s="92">
        <f t="shared" ref="F26" si="1">SUM(F27:F39)</f>
        <v>0</v>
      </c>
      <c r="H26" s="46"/>
      <c r="J26" s="70"/>
    </row>
    <row r="27" spans="1:10" s="39" customFormat="1">
      <c r="B27" s="39" t="s">
        <v>405</v>
      </c>
      <c r="C27" s="51" t="s">
        <v>406</v>
      </c>
      <c r="D27" s="93">
        <v>10.5</v>
      </c>
      <c r="E27" s="72"/>
      <c r="F27" s="91"/>
      <c r="G27" s="46"/>
      <c r="H27" s="33"/>
      <c r="J27" s="70"/>
    </row>
    <row r="28" spans="1:10" s="39" customFormat="1">
      <c r="B28" s="39" t="s">
        <v>407</v>
      </c>
      <c r="C28" s="51" t="s">
        <v>406</v>
      </c>
      <c r="D28" s="93">
        <v>10.5</v>
      </c>
      <c r="E28" s="72"/>
      <c r="F28" s="91"/>
      <c r="G28" s="46"/>
      <c r="H28" s="33"/>
      <c r="J28" s="70"/>
    </row>
    <row r="29" spans="1:10" s="39" customFormat="1">
      <c r="B29" s="39" t="s">
        <v>408</v>
      </c>
      <c r="C29" s="51" t="s">
        <v>406</v>
      </c>
      <c r="D29" s="93">
        <v>10.5</v>
      </c>
      <c r="E29" s="72"/>
      <c r="F29" s="91"/>
      <c r="G29" s="46"/>
      <c r="H29" s="33"/>
      <c r="J29" s="70"/>
    </row>
    <row r="30" spans="1:10" s="39" customFormat="1">
      <c r="B30" s="39" t="s">
        <v>409</v>
      </c>
      <c r="C30" s="51" t="s">
        <v>406</v>
      </c>
      <c r="D30" s="93">
        <v>10.5</v>
      </c>
      <c r="E30" s="72"/>
      <c r="F30" s="91"/>
      <c r="G30" s="46"/>
      <c r="H30" s="33"/>
      <c r="J30" s="70"/>
    </row>
    <row r="31" spans="1:10" s="39" customFormat="1">
      <c r="B31" s="39" t="s">
        <v>410</v>
      </c>
      <c r="C31" s="51" t="s">
        <v>406</v>
      </c>
      <c r="D31" s="93">
        <v>10.5</v>
      </c>
      <c r="E31" s="72"/>
      <c r="F31" s="91"/>
      <c r="G31" s="46"/>
      <c r="H31" s="33"/>
      <c r="J31" s="70"/>
    </row>
    <row r="32" spans="1:10" s="39" customFormat="1">
      <c r="B32" s="39" t="s">
        <v>411</v>
      </c>
      <c r="C32" s="51" t="s">
        <v>406</v>
      </c>
      <c r="D32" s="93">
        <v>10.5</v>
      </c>
      <c r="E32" s="72"/>
      <c r="F32" s="91"/>
      <c r="G32" s="46"/>
      <c r="H32" s="33"/>
      <c r="J32" s="70"/>
    </row>
    <row r="33" spans="1:10" s="39" customFormat="1">
      <c r="B33" s="39" t="s">
        <v>412</v>
      </c>
      <c r="C33" s="51" t="s">
        <v>406</v>
      </c>
      <c r="D33" s="93">
        <v>10.5</v>
      </c>
      <c r="E33" s="72"/>
      <c r="F33" s="91"/>
      <c r="G33" s="46"/>
      <c r="H33" s="33"/>
      <c r="J33" s="70"/>
    </row>
    <row r="34" spans="1:10" s="39" customFormat="1">
      <c r="B34" s="39" t="s">
        <v>413</v>
      </c>
      <c r="C34" s="51" t="s">
        <v>406</v>
      </c>
      <c r="D34" s="93">
        <v>10.5</v>
      </c>
      <c r="E34" s="72"/>
      <c r="F34" s="91"/>
      <c r="G34" s="46"/>
      <c r="H34" s="33"/>
      <c r="J34" s="70"/>
    </row>
    <row r="35" spans="1:10" s="39" customFormat="1">
      <c r="B35" s="39" t="s">
        <v>414</v>
      </c>
      <c r="C35" s="51" t="s">
        <v>406</v>
      </c>
      <c r="D35" s="93">
        <v>10.5</v>
      </c>
      <c r="E35" s="72"/>
      <c r="F35" s="91"/>
      <c r="G35" s="46"/>
      <c r="H35" s="33"/>
      <c r="J35" s="70"/>
    </row>
    <row r="36" spans="1:10" s="39" customFormat="1">
      <c r="B36" s="39" t="s">
        <v>415</v>
      </c>
      <c r="C36" s="51" t="s">
        <v>406</v>
      </c>
      <c r="D36" s="93">
        <v>10.5</v>
      </c>
      <c r="E36" s="72"/>
      <c r="F36" s="91"/>
      <c r="G36" s="46"/>
      <c r="H36" s="33"/>
      <c r="J36" s="70"/>
    </row>
    <row r="37" spans="1:10" s="39" customFormat="1">
      <c r="B37" s="39" t="s">
        <v>416</v>
      </c>
      <c r="C37" s="51" t="s">
        <v>406</v>
      </c>
      <c r="D37" s="93">
        <v>10.5</v>
      </c>
      <c r="E37" s="72"/>
      <c r="F37" s="91"/>
      <c r="G37" s="46"/>
      <c r="H37" s="33"/>
      <c r="J37" s="70"/>
    </row>
    <row r="38" spans="1:10" s="39" customFormat="1">
      <c r="B38" s="39" t="s">
        <v>417</v>
      </c>
      <c r="C38" s="51" t="s">
        <v>406</v>
      </c>
      <c r="D38" s="93">
        <v>10.5</v>
      </c>
      <c r="E38" s="72"/>
      <c r="F38" s="91"/>
      <c r="G38" s="46"/>
      <c r="H38" s="33"/>
      <c r="J38" s="70"/>
    </row>
    <row r="39" spans="1:10" s="39" customFormat="1">
      <c r="B39" s="39" t="s">
        <v>418</v>
      </c>
      <c r="C39" s="51" t="s">
        <v>406</v>
      </c>
      <c r="D39" s="93">
        <v>10.5</v>
      </c>
      <c r="E39" s="72"/>
      <c r="F39" s="91"/>
      <c r="G39" s="46"/>
      <c r="H39" s="33"/>
      <c r="J39" s="70"/>
    </row>
    <row r="40" spans="1:10" s="39" customFormat="1">
      <c r="B40" s="53" t="s">
        <v>419</v>
      </c>
      <c r="C40" s="54" t="s">
        <v>420</v>
      </c>
      <c r="D40" s="94">
        <f>SUM(D41:D46)</f>
        <v>126</v>
      </c>
      <c r="E40" s="72"/>
      <c r="F40" s="95">
        <f>SUM(F41:F46)</f>
        <v>0</v>
      </c>
      <c r="G40" s="46"/>
      <c r="H40" s="46"/>
      <c r="J40" s="70"/>
    </row>
    <row r="41" spans="1:10" s="39" customFormat="1">
      <c r="B41" s="39" t="s">
        <v>421</v>
      </c>
      <c r="C41" s="51" t="s">
        <v>422</v>
      </c>
      <c r="D41" s="93">
        <v>21</v>
      </c>
      <c r="E41" s="72"/>
      <c r="F41" s="91"/>
      <c r="G41" s="46"/>
      <c r="H41" s="33"/>
      <c r="J41" s="70"/>
    </row>
    <row r="42" spans="1:10" s="39" customFormat="1">
      <c r="B42" s="39" t="s">
        <v>423</v>
      </c>
      <c r="C42" s="51" t="s">
        <v>422</v>
      </c>
      <c r="D42" s="93">
        <v>21</v>
      </c>
      <c r="E42" s="72"/>
      <c r="F42" s="91"/>
      <c r="G42" s="46"/>
      <c r="H42" s="33"/>
      <c r="J42" s="70"/>
    </row>
    <row r="43" spans="1:10" s="39" customFormat="1">
      <c r="B43" s="39" t="s">
        <v>424</v>
      </c>
      <c r="C43" s="51" t="s">
        <v>422</v>
      </c>
      <c r="D43" s="93">
        <v>21</v>
      </c>
      <c r="E43" s="72"/>
      <c r="F43" s="91"/>
      <c r="G43" s="46"/>
      <c r="H43" s="33"/>
      <c r="J43" s="70"/>
    </row>
    <row r="44" spans="1:10" s="39" customFormat="1">
      <c r="B44" s="39" t="s">
        <v>425</v>
      </c>
      <c r="C44" s="51" t="s">
        <v>422</v>
      </c>
      <c r="D44" s="93">
        <v>21</v>
      </c>
      <c r="E44" s="72"/>
      <c r="F44" s="91"/>
      <c r="G44" s="46"/>
      <c r="H44" s="33"/>
      <c r="J44" s="70"/>
    </row>
    <row r="45" spans="1:10" s="39" customFormat="1">
      <c r="B45" s="39" t="s">
        <v>426</v>
      </c>
      <c r="C45" s="51" t="s">
        <v>422</v>
      </c>
      <c r="D45" s="93">
        <v>21</v>
      </c>
      <c r="E45" s="72"/>
      <c r="F45" s="91"/>
      <c r="G45" s="46"/>
      <c r="H45" s="33"/>
      <c r="J45" s="70"/>
    </row>
    <row r="46" spans="1:10" s="39" customFormat="1">
      <c r="B46" s="39" t="s">
        <v>427</v>
      </c>
      <c r="C46" s="51" t="s">
        <v>422</v>
      </c>
      <c r="D46" s="93">
        <v>21</v>
      </c>
      <c r="E46" s="72"/>
      <c r="F46" s="91"/>
      <c r="G46" s="46"/>
      <c r="H46" s="33"/>
      <c r="J46" s="70"/>
    </row>
    <row r="47" spans="1:10" s="39" customFormat="1">
      <c r="D47" s="72"/>
      <c r="E47" s="72"/>
      <c r="F47" s="72"/>
      <c r="G47" s="46"/>
      <c r="H47" s="46"/>
      <c r="I47" s="46"/>
      <c r="J47" s="70"/>
    </row>
    <row r="48" spans="1:10">
      <c r="A48" s="18"/>
      <c r="B48" s="18" t="s">
        <v>428</v>
      </c>
      <c r="C48" s="17" t="s">
        <v>429</v>
      </c>
      <c r="D48" s="73">
        <f>D49+D51+D53+D57+D59</f>
        <v>420</v>
      </c>
      <c r="E48" s="73"/>
      <c r="F48" s="73">
        <f>F49+F51+F53+F57+F59</f>
        <v>0</v>
      </c>
      <c r="H48" s="40"/>
    </row>
    <row r="49" spans="1:10">
      <c r="A49" s="42"/>
      <c r="B49" s="42" t="s">
        <v>430</v>
      </c>
      <c r="C49" s="42" t="s">
        <v>431</v>
      </c>
      <c r="D49" s="71">
        <f>SUM(D50)</f>
        <v>120</v>
      </c>
      <c r="E49" s="71"/>
      <c r="F49" s="71">
        <f>SUM(F50)</f>
        <v>0</v>
      </c>
      <c r="G49" s="47" t="s">
        <v>269</v>
      </c>
      <c r="H49" s="46"/>
      <c r="I49" s="39"/>
    </row>
    <row r="50" spans="1:10">
      <c r="A50" s="39"/>
      <c r="B50" s="39" t="s">
        <v>430</v>
      </c>
      <c r="C50" s="39" t="s">
        <v>432</v>
      </c>
      <c r="D50" s="72">
        <v>120</v>
      </c>
      <c r="E50" s="72"/>
      <c r="F50" s="91"/>
      <c r="G50" s="39"/>
      <c r="H50" s="33"/>
      <c r="I50" s="39"/>
      <c r="J50" s="70" t="s">
        <v>433</v>
      </c>
    </row>
    <row r="51" spans="1:10">
      <c r="A51" s="42"/>
      <c r="B51" s="42" t="s">
        <v>434</v>
      </c>
      <c r="C51" s="42" t="s">
        <v>435</v>
      </c>
      <c r="D51" s="71">
        <f>SUM(D52:D52)</f>
        <v>30</v>
      </c>
      <c r="E51" s="71"/>
      <c r="F51" s="71">
        <f>SUM(F52:F52)</f>
        <v>0</v>
      </c>
      <c r="G51" s="46"/>
      <c r="H51" s="46"/>
      <c r="I51" s="39"/>
    </row>
    <row r="52" spans="1:10">
      <c r="A52" s="39"/>
      <c r="B52" s="39" t="s">
        <v>436</v>
      </c>
      <c r="C52" s="39" t="s">
        <v>437</v>
      </c>
      <c r="D52" s="72">
        <v>30</v>
      </c>
      <c r="E52" s="72"/>
      <c r="F52" s="91"/>
      <c r="G52" s="46"/>
      <c r="H52" s="33"/>
      <c r="I52" s="39"/>
    </row>
    <row r="53" spans="1:10">
      <c r="A53" s="42"/>
      <c r="B53" s="42" t="s">
        <v>438</v>
      </c>
      <c r="C53" s="42" t="s">
        <v>439</v>
      </c>
      <c r="D53" s="71">
        <f>SUM(D54:D56)</f>
        <v>200</v>
      </c>
      <c r="E53" s="71"/>
      <c r="F53" s="71">
        <f>SUM(F54:F56)</f>
        <v>0</v>
      </c>
      <c r="G53" s="47" t="s">
        <v>168</v>
      </c>
      <c r="H53" s="46"/>
      <c r="I53" s="39"/>
    </row>
    <row r="54" spans="1:10">
      <c r="A54" s="39"/>
      <c r="B54" s="39" t="s">
        <v>440</v>
      </c>
      <c r="C54" s="39" t="s">
        <v>441</v>
      </c>
      <c r="D54" s="72">
        <v>40</v>
      </c>
      <c r="E54" s="72"/>
      <c r="F54" s="91"/>
      <c r="G54" s="46"/>
      <c r="H54" s="33"/>
      <c r="I54" s="39"/>
    </row>
    <row r="55" spans="1:10">
      <c r="A55" s="39"/>
      <c r="B55" s="39" t="s">
        <v>442</v>
      </c>
      <c r="C55" s="39" t="s">
        <v>443</v>
      </c>
      <c r="D55" s="72">
        <v>60</v>
      </c>
      <c r="E55" s="72"/>
      <c r="F55" s="91"/>
      <c r="G55" s="46"/>
      <c r="H55" s="33"/>
      <c r="I55" s="39"/>
    </row>
    <row r="56" spans="1:10">
      <c r="A56" s="39"/>
      <c r="B56" s="39" t="s">
        <v>444</v>
      </c>
      <c r="C56" s="39" t="s">
        <v>445</v>
      </c>
      <c r="D56" s="72">
        <v>100</v>
      </c>
      <c r="E56" s="72"/>
      <c r="F56" s="91"/>
      <c r="G56" s="46"/>
      <c r="H56" s="33"/>
      <c r="I56" s="39"/>
    </row>
    <row r="57" spans="1:10" ht="27.6">
      <c r="A57" s="42"/>
      <c r="B57" s="42" t="s">
        <v>446</v>
      </c>
      <c r="C57" s="42" t="s">
        <v>447</v>
      </c>
      <c r="D57" s="71">
        <f>SUM(D58)</f>
        <v>40</v>
      </c>
      <c r="E57" s="71"/>
      <c r="F57" s="71">
        <f>SUM(F58)</f>
        <v>0</v>
      </c>
      <c r="G57" s="47" t="s">
        <v>448</v>
      </c>
      <c r="H57" s="46"/>
      <c r="I57" s="39"/>
      <c r="J57" s="70" t="s">
        <v>449</v>
      </c>
    </row>
    <row r="58" spans="1:10">
      <c r="A58" s="39"/>
      <c r="B58" s="39" t="s">
        <v>446</v>
      </c>
      <c r="C58" s="39" t="s">
        <v>450</v>
      </c>
      <c r="D58" s="72">
        <v>40</v>
      </c>
      <c r="E58" s="72"/>
      <c r="F58" s="91"/>
      <c r="G58" s="39"/>
      <c r="H58" s="33"/>
      <c r="I58" s="39"/>
    </row>
    <row r="59" spans="1:10">
      <c r="A59" s="42"/>
      <c r="B59" s="42" t="s">
        <v>451</v>
      </c>
      <c r="C59" s="42" t="s">
        <v>452</v>
      </c>
      <c r="D59" s="71">
        <f>SUM(D60:D62)</f>
        <v>30</v>
      </c>
      <c r="E59" s="71"/>
      <c r="F59" s="71">
        <f>SUM(F60:F62)</f>
        <v>0</v>
      </c>
      <c r="G59" s="47"/>
      <c r="H59" s="46"/>
      <c r="I59" s="39"/>
    </row>
    <row r="60" spans="1:10">
      <c r="A60" s="39"/>
      <c r="B60" s="39" t="s">
        <v>453</v>
      </c>
      <c r="C60" s="39" t="s">
        <v>454</v>
      </c>
      <c r="D60" s="72">
        <v>10</v>
      </c>
      <c r="E60" s="72"/>
      <c r="F60" s="91"/>
      <c r="G60" s="47"/>
      <c r="H60" s="33"/>
      <c r="I60" s="39"/>
      <c r="J60" s="70" t="s">
        <v>455</v>
      </c>
    </row>
    <row r="61" spans="1:10">
      <c r="A61" s="39"/>
      <c r="B61" s="39" t="s">
        <v>456</v>
      </c>
      <c r="C61" s="39" t="s">
        <v>454</v>
      </c>
      <c r="D61" s="72">
        <v>10</v>
      </c>
      <c r="E61" s="72"/>
      <c r="F61" s="91"/>
      <c r="G61" s="47"/>
      <c r="H61" s="33"/>
      <c r="I61" s="39"/>
      <c r="J61" s="70" t="s">
        <v>455</v>
      </c>
    </row>
    <row r="62" spans="1:10">
      <c r="A62" s="39"/>
      <c r="B62" s="39" t="s">
        <v>457</v>
      </c>
      <c r="C62" s="39" t="s">
        <v>454</v>
      </c>
      <c r="D62" s="72">
        <v>10</v>
      </c>
      <c r="E62" s="72"/>
      <c r="F62" s="91"/>
      <c r="G62" s="47"/>
      <c r="H62" s="33"/>
      <c r="I62" s="39"/>
      <c r="J62" s="70" t="s">
        <v>455</v>
      </c>
    </row>
    <row r="63" spans="1:10">
      <c r="B63" s="39"/>
      <c r="C63" s="39"/>
      <c r="D63" s="72"/>
      <c r="E63" s="72"/>
      <c r="F63" s="72"/>
      <c r="G63" s="43"/>
    </row>
    <row r="64" spans="1:10">
      <c r="A64" s="18"/>
      <c r="B64" s="18" t="s">
        <v>458</v>
      </c>
      <c r="C64" s="17" t="s">
        <v>459</v>
      </c>
      <c r="D64" s="73">
        <f>D65+D67+D69+D72+D74+D80</f>
        <v>785</v>
      </c>
      <c r="E64" s="73"/>
      <c r="F64" s="73">
        <f t="shared" ref="F64" si="2">F65+F67+F69+F72+F74+F80</f>
        <v>0</v>
      </c>
      <c r="G64" s="43"/>
      <c r="H64" s="40"/>
    </row>
    <row r="65" spans="1:10">
      <c r="A65" s="42"/>
      <c r="B65" s="42" t="s">
        <v>460</v>
      </c>
      <c r="C65" s="42" t="s">
        <v>461</v>
      </c>
      <c r="D65" s="71">
        <f>SUM(D66)</f>
        <v>40</v>
      </c>
      <c r="E65" s="71"/>
      <c r="F65" s="71">
        <f>SUM(F66)</f>
        <v>0</v>
      </c>
      <c r="G65" s="47"/>
      <c r="H65" s="40"/>
      <c r="I65" s="39"/>
    </row>
    <row r="66" spans="1:10">
      <c r="A66" s="39"/>
      <c r="B66" s="39" t="s">
        <v>460</v>
      </c>
      <c r="C66" s="39" t="s">
        <v>462</v>
      </c>
      <c r="D66" s="72">
        <v>40</v>
      </c>
      <c r="E66" s="72"/>
      <c r="F66" s="91"/>
      <c r="G66" s="47"/>
      <c r="H66" s="33"/>
      <c r="I66" s="39"/>
    </row>
    <row r="67" spans="1:10">
      <c r="A67" s="42"/>
      <c r="B67" s="42" t="s">
        <v>463</v>
      </c>
      <c r="C67" s="42" t="s">
        <v>464</v>
      </c>
      <c r="D67" s="71">
        <f>SUM(D68)</f>
        <v>50</v>
      </c>
      <c r="E67" s="71"/>
      <c r="F67" s="71">
        <f>SUM(F68)</f>
        <v>0</v>
      </c>
      <c r="G67" s="47"/>
      <c r="H67" s="46"/>
      <c r="I67" s="39"/>
    </row>
    <row r="68" spans="1:10">
      <c r="A68" s="39"/>
      <c r="B68" s="39" t="s">
        <v>463</v>
      </c>
      <c r="C68" s="39" t="s">
        <v>465</v>
      </c>
      <c r="D68" s="72">
        <v>50</v>
      </c>
      <c r="E68" s="72"/>
      <c r="F68" s="91"/>
      <c r="G68" s="47"/>
      <c r="H68" s="33"/>
      <c r="I68" s="39"/>
    </row>
    <row r="69" spans="1:10">
      <c r="A69" s="42"/>
      <c r="B69" s="42" t="s">
        <v>466</v>
      </c>
      <c r="C69" s="42" t="s">
        <v>467</v>
      </c>
      <c r="D69" s="71">
        <f>SUM(D70:D71)</f>
        <v>90</v>
      </c>
      <c r="E69" s="71"/>
      <c r="F69" s="71">
        <f>SUM(F70:F71)</f>
        <v>0</v>
      </c>
      <c r="G69" s="47"/>
      <c r="H69" s="46"/>
      <c r="I69" s="39"/>
    </row>
    <row r="70" spans="1:10">
      <c r="A70" s="39"/>
      <c r="B70" s="39" t="s">
        <v>468</v>
      </c>
      <c r="C70" s="39" t="s">
        <v>469</v>
      </c>
      <c r="D70" s="72">
        <v>70</v>
      </c>
      <c r="E70" s="72"/>
      <c r="F70" s="91"/>
      <c r="G70" s="47" t="s">
        <v>187</v>
      </c>
      <c r="H70" s="33"/>
      <c r="I70" s="39"/>
    </row>
    <row r="71" spans="1:10">
      <c r="A71" s="39"/>
      <c r="B71" s="39" t="s">
        <v>470</v>
      </c>
      <c r="C71" s="39" t="s">
        <v>471</v>
      </c>
      <c r="D71" s="72">
        <v>20</v>
      </c>
      <c r="E71" s="72"/>
      <c r="F71" s="91"/>
      <c r="G71" s="47" t="s">
        <v>168</v>
      </c>
      <c r="H71" s="33"/>
      <c r="I71" s="39"/>
      <c r="J71" s="70" t="s">
        <v>472</v>
      </c>
    </row>
    <row r="72" spans="1:10">
      <c r="A72" s="42"/>
      <c r="B72" s="42" t="s">
        <v>473</v>
      </c>
      <c r="C72" s="42" t="s">
        <v>474</v>
      </c>
      <c r="D72" s="71">
        <f>SUM(D73)</f>
        <v>35</v>
      </c>
      <c r="E72" s="71"/>
      <c r="F72" s="71">
        <f>SUM(F73)</f>
        <v>0</v>
      </c>
      <c r="G72" s="47"/>
      <c r="H72" s="46"/>
      <c r="I72" s="39"/>
    </row>
    <row r="73" spans="1:10">
      <c r="A73" s="39"/>
      <c r="B73" s="39" t="s">
        <v>473</v>
      </c>
      <c r="C73" s="39" t="s">
        <v>475</v>
      </c>
      <c r="D73" s="72">
        <v>35</v>
      </c>
      <c r="E73" s="72"/>
      <c r="F73" s="91"/>
      <c r="G73" s="47" t="s">
        <v>476</v>
      </c>
      <c r="H73" s="33"/>
      <c r="I73" s="39"/>
      <c r="J73" s="70" t="s">
        <v>477</v>
      </c>
    </row>
    <row r="74" spans="1:10">
      <c r="A74" s="42"/>
      <c r="B74" s="42" t="s">
        <v>478</v>
      </c>
      <c r="C74" s="42" t="s">
        <v>479</v>
      </c>
      <c r="D74" s="71">
        <f>SUM(D75:D79)</f>
        <v>300</v>
      </c>
      <c r="E74" s="71"/>
      <c r="F74" s="71">
        <f>SUM(F75:F79)</f>
        <v>0</v>
      </c>
      <c r="G74" s="47"/>
      <c r="H74" s="46"/>
      <c r="I74" s="39"/>
    </row>
    <row r="75" spans="1:10">
      <c r="A75" s="39"/>
      <c r="B75" s="39" t="s">
        <v>480</v>
      </c>
      <c r="C75" s="39" t="s">
        <v>481</v>
      </c>
      <c r="D75" s="72">
        <v>300</v>
      </c>
      <c r="E75" s="72"/>
      <c r="F75" s="91"/>
      <c r="G75" s="46"/>
      <c r="H75" s="29"/>
      <c r="I75" s="39"/>
    </row>
    <row r="76" spans="1:10">
      <c r="A76" s="39"/>
      <c r="B76" s="39" t="s">
        <v>482</v>
      </c>
      <c r="C76" s="39"/>
      <c r="D76" s="72"/>
      <c r="E76" s="72"/>
      <c r="F76" s="91"/>
      <c r="G76" s="46"/>
      <c r="H76" s="29"/>
      <c r="I76" s="39"/>
    </row>
    <row r="77" spans="1:10">
      <c r="A77" s="39"/>
      <c r="B77" s="39" t="s">
        <v>483</v>
      </c>
      <c r="C77" s="39" t="s">
        <v>111</v>
      </c>
      <c r="D77" s="72"/>
      <c r="E77" s="72"/>
      <c r="F77" s="91"/>
      <c r="G77" s="46"/>
      <c r="H77" s="29"/>
      <c r="I77" s="39"/>
      <c r="J77" s="70" t="s">
        <v>484</v>
      </c>
    </row>
    <row r="78" spans="1:10">
      <c r="A78" s="39"/>
      <c r="B78" s="39" t="s">
        <v>485</v>
      </c>
      <c r="C78" s="39" t="s">
        <v>111</v>
      </c>
      <c r="D78" s="72"/>
      <c r="E78" s="72"/>
      <c r="F78" s="91"/>
      <c r="G78" s="46"/>
      <c r="H78" s="29"/>
      <c r="I78" s="39"/>
      <c r="J78" s="70" t="s">
        <v>484</v>
      </c>
    </row>
    <row r="79" spans="1:10">
      <c r="A79" s="39"/>
      <c r="B79" s="39" t="s">
        <v>111</v>
      </c>
      <c r="C79" s="39" t="s">
        <v>111</v>
      </c>
      <c r="D79" s="72"/>
      <c r="E79" s="72"/>
      <c r="F79" s="91"/>
      <c r="G79" s="46"/>
      <c r="H79" s="29"/>
      <c r="I79" s="39"/>
      <c r="J79" s="70" t="s">
        <v>484</v>
      </c>
    </row>
    <row r="80" spans="1:10">
      <c r="A80" s="42"/>
      <c r="B80" s="42" t="s">
        <v>486</v>
      </c>
      <c r="C80" s="42" t="s">
        <v>487</v>
      </c>
      <c r="D80" s="71">
        <f>SUM(D81:D83)</f>
        <v>270</v>
      </c>
      <c r="E80" s="71"/>
      <c r="F80" s="71">
        <f>SUM(F81:F83)</f>
        <v>0</v>
      </c>
      <c r="G80" s="46"/>
      <c r="H80" s="46"/>
      <c r="I80" s="39"/>
    </row>
    <row r="81" spans="1:10" ht="27.6">
      <c r="A81" s="39"/>
      <c r="B81" s="39" t="s">
        <v>486</v>
      </c>
      <c r="C81" s="39" t="s">
        <v>488</v>
      </c>
      <c r="D81" s="72">
        <v>100</v>
      </c>
      <c r="E81" s="72"/>
      <c r="F81" s="91"/>
      <c r="G81" s="46"/>
      <c r="H81" s="29"/>
      <c r="I81" s="39"/>
      <c r="J81" s="70" t="s">
        <v>489</v>
      </c>
    </row>
    <row r="82" spans="1:10" ht="27.6">
      <c r="B82" s="39" t="s">
        <v>490</v>
      </c>
      <c r="C82" s="39" t="s">
        <v>491</v>
      </c>
      <c r="D82" s="72">
        <v>120</v>
      </c>
      <c r="E82" s="72"/>
      <c r="F82" s="91"/>
      <c r="G82" s="46"/>
      <c r="H82" s="29"/>
      <c r="I82" s="39"/>
      <c r="J82" s="70" t="s">
        <v>489</v>
      </c>
    </row>
    <row r="83" spans="1:10" ht="27.6">
      <c r="B83" s="39" t="s">
        <v>492</v>
      </c>
      <c r="C83" s="39" t="s">
        <v>493</v>
      </c>
      <c r="D83" s="72">
        <v>50</v>
      </c>
      <c r="E83" s="72"/>
      <c r="F83" s="91"/>
      <c r="G83" s="46"/>
      <c r="H83" s="29"/>
      <c r="I83" s="39"/>
      <c r="J83" s="70" t="s">
        <v>489</v>
      </c>
    </row>
  </sheetData>
  <pageMargins left="0.7" right="0.7" top="0.75" bottom="0.75" header="0.3" footer="0.3"/>
  <pageSetup paperSize="9" scale="4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88"/>
  <sheetViews>
    <sheetView workbookViewId="0">
      <selection activeCell="F12" sqref="F12"/>
    </sheetView>
  </sheetViews>
  <sheetFormatPr defaultColWidth="8.85546875" defaultRowHeight="13.9"/>
  <cols>
    <col min="1" max="1" width="10.7109375" style="40" customWidth="1"/>
    <col min="2" max="2" width="11.7109375" style="40" customWidth="1"/>
    <col min="3" max="3" width="40.7109375" style="40" customWidth="1"/>
    <col min="4" max="4" width="12.7109375" style="40" customWidth="1"/>
    <col min="5" max="5" width="4.7109375" style="40" customWidth="1"/>
    <col min="6" max="6" width="12.7109375" style="40" customWidth="1"/>
    <col min="7" max="8" width="12.7109375" style="41" customWidth="1"/>
    <col min="9" max="9" width="4.7109375" style="40" customWidth="1"/>
    <col min="10" max="10" width="30.7109375" style="70" customWidth="1"/>
    <col min="11" max="16384" width="8.85546875" style="40"/>
  </cols>
  <sheetData>
    <row r="1" spans="1:10" ht="20.45">
      <c r="A1" s="1" t="s">
        <v>0</v>
      </c>
    </row>
    <row r="2" spans="1:10">
      <c r="A2" s="2" t="s">
        <v>1</v>
      </c>
    </row>
    <row r="3" spans="1:10">
      <c r="A3" s="3"/>
    </row>
    <row r="4" spans="1:10">
      <c r="A4" s="14"/>
    </row>
    <row r="5" spans="1:10" ht="27.6">
      <c r="A5" s="6" t="s">
        <v>59</v>
      </c>
      <c r="B5" s="19"/>
      <c r="C5" s="7" t="s">
        <v>42</v>
      </c>
      <c r="D5" s="20" t="s">
        <v>60</v>
      </c>
      <c r="E5" s="21"/>
      <c r="F5" s="20" t="s">
        <v>60</v>
      </c>
      <c r="G5" s="30" t="s">
        <v>61</v>
      </c>
      <c r="H5" s="30" t="s">
        <v>61</v>
      </c>
      <c r="J5" s="70" t="s">
        <v>10</v>
      </c>
    </row>
    <row r="6" spans="1:10">
      <c r="A6" s="4"/>
      <c r="B6" s="5"/>
      <c r="C6" s="14"/>
      <c r="D6" s="22"/>
      <c r="E6" s="23"/>
      <c r="F6" s="24"/>
      <c r="G6" s="31"/>
      <c r="H6" s="31"/>
    </row>
    <row r="7" spans="1:10" ht="27.6">
      <c r="A7" s="4" t="s">
        <v>62</v>
      </c>
      <c r="B7" s="4" t="s">
        <v>63</v>
      </c>
      <c r="C7" s="14" t="s">
        <v>64</v>
      </c>
      <c r="D7" s="22" t="s">
        <v>44</v>
      </c>
      <c r="E7" s="23"/>
      <c r="F7" s="25" t="s">
        <v>45</v>
      </c>
      <c r="G7" s="22" t="s">
        <v>44</v>
      </c>
      <c r="H7" s="25" t="s">
        <v>45</v>
      </c>
      <c r="J7" s="101" t="s">
        <v>4</v>
      </c>
    </row>
    <row r="8" spans="1:10">
      <c r="A8" s="13"/>
      <c r="B8" s="13"/>
      <c r="C8" s="13"/>
      <c r="D8" s="22"/>
      <c r="E8" s="13"/>
      <c r="F8" s="24"/>
      <c r="G8" s="16"/>
      <c r="H8" s="16"/>
    </row>
    <row r="9" spans="1:10" ht="27.6">
      <c r="A9" s="6" t="s">
        <v>494</v>
      </c>
      <c r="B9" s="6" t="s">
        <v>495</v>
      </c>
      <c r="C9" s="7" t="s">
        <v>496</v>
      </c>
      <c r="D9" s="15">
        <f>D11</f>
        <v>2200</v>
      </c>
      <c r="E9" s="15"/>
      <c r="F9" s="15">
        <f t="shared" ref="F9" si="0">F11</f>
        <v>0</v>
      </c>
      <c r="G9" s="32" t="s">
        <v>67</v>
      </c>
      <c r="H9" s="32" t="s">
        <v>68</v>
      </c>
      <c r="J9" s="70" t="s">
        <v>69</v>
      </c>
    </row>
    <row r="10" spans="1:10">
      <c r="A10" s="8"/>
      <c r="B10" s="8"/>
      <c r="C10" s="9"/>
      <c r="D10" s="22"/>
      <c r="E10" s="26"/>
      <c r="F10" s="27"/>
      <c r="G10" s="32"/>
      <c r="H10" s="32"/>
    </row>
    <row r="11" spans="1:10">
      <c r="A11" s="18"/>
      <c r="B11" s="18" t="s">
        <v>495</v>
      </c>
      <c r="C11" s="17" t="s">
        <v>497</v>
      </c>
      <c r="D11" s="28">
        <v>2200</v>
      </c>
      <c r="E11" s="28"/>
      <c r="F11" s="28">
        <f>SUM(F12:F15)</f>
        <v>0</v>
      </c>
    </row>
    <row r="12" spans="1:10" s="39" customFormat="1">
      <c r="B12" s="57" t="s">
        <v>498</v>
      </c>
      <c r="C12" s="68" t="s">
        <v>499</v>
      </c>
      <c r="D12" s="39">
        <v>2200</v>
      </c>
      <c r="F12" s="36"/>
      <c r="G12" s="46"/>
      <c r="H12" s="34"/>
      <c r="J12" s="70"/>
    </row>
    <row r="13" spans="1:10">
      <c r="A13" s="39"/>
      <c r="B13" s="57" t="s">
        <v>500</v>
      </c>
      <c r="C13" s="57" t="s">
        <v>111</v>
      </c>
      <c r="D13" s="39"/>
      <c r="E13" s="39"/>
      <c r="F13" s="57"/>
      <c r="G13" s="46"/>
      <c r="H13" s="46"/>
      <c r="I13" s="39"/>
    </row>
    <row r="14" spans="1:10">
      <c r="A14" s="39"/>
      <c r="B14" s="57" t="s">
        <v>111</v>
      </c>
      <c r="C14" s="69" t="s">
        <v>111</v>
      </c>
      <c r="D14" s="39"/>
      <c r="E14" s="39"/>
      <c r="F14" s="57"/>
      <c r="G14" s="46"/>
      <c r="H14" s="46"/>
      <c r="I14" s="39"/>
    </row>
    <row r="15" spans="1:10">
      <c r="A15" s="39"/>
      <c r="B15" s="57"/>
      <c r="C15" s="57"/>
      <c r="D15" s="39"/>
      <c r="E15" s="39"/>
      <c r="F15" s="57"/>
      <c r="G15" s="46"/>
      <c r="H15" s="46"/>
      <c r="I15" s="39"/>
    </row>
    <row r="16" spans="1:10" ht="27.6">
      <c r="A16" s="39"/>
      <c r="B16" s="39"/>
      <c r="C16" s="70" t="s">
        <v>501</v>
      </c>
      <c r="D16" s="39"/>
      <c r="E16" s="39"/>
      <c r="F16" s="39"/>
      <c r="G16" s="46"/>
      <c r="H16" s="46"/>
      <c r="I16" s="39"/>
    </row>
    <row r="17" spans="1:10">
      <c r="A17" s="39"/>
      <c r="B17" s="39"/>
      <c r="C17" s="39"/>
      <c r="D17" s="39"/>
      <c r="E17" s="39"/>
      <c r="F17" s="39"/>
      <c r="G17" s="46"/>
      <c r="H17" s="46"/>
      <c r="I17" s="39"/>
      <c r="J17" s="96"/>
    </row>
    <row r="18" spans="1:10">
      <c r="A18" s="39"/>
      <c r="B18" s="39"/>
      <c r="C18" s="39"/>
      <c r="D18" s="39"/>
      <c r="E18" s="39"/>
      <c r="F18" s="39"/>
      <c r="G18" s="46"/>
      <c r="H18" s="46"/>
      <c r="I18" s="39"/>
      <c r="J18" s="96"/>
    </row>
    <row r="19" spans="1:10">
      <c r="A19" s="39"/>
      <c r="B19" s="39"/>
      <c r="C19" s="39"/>
      <c r="D19" s="39"/>
      <c r="E19" s="39"/>
      <c r="F19" s="39"/>
      <c r="G19" s="46"/>
      <c r="H19" s="46"/>
      <c r="I19" s="39"/>
      <c r="J19" s="96"/>
    </row>
    <row r="20" spans="1:10">
      <c r="A20" s="39"/>
      <c r="B20" s="39"/>
      <c r="C20" s="39"/>
      <c r="D20" s="39"/>
      <c r="E20" s="39"/>
      <c r="F20" s="39"/>
      <c r="G20" s="46"/>
      <c r="H20" s="46"/>
      <c r="I20" s="39"/>
      <c r="J20" s="96"/>
    </row>
    <row r="21" spans="1:10">
      <c r="A21" s="39"/>
      <c r="B21" s="39"/>
      <c r="C21" s="39"/>
      <c r="D21" s="39"/>
      <c r="E21" s="39"/>
      <c r="F21" s="39"/>
      <c r="G21" s="46"/>
      <c r="H21" s="46"/>
      <c r="I21" s="39"/>
      <c r="J21" s="96"/>
    </row>
    <row r="22" spans="1:10">
      <c r="A22" s="39"/>
      <c r="B22" s="39"/>
      <c r="C22" s="39"/>
      <c r="D22" s="39"/>
      <c r="E22" s="39"/>
      <c r="F22" s="39"/>
      <c r="G22" s="46"/>
      <c r="H22" s="46"/>
      <c r="I22" s="39"/>
      <c r="J22" s="96"/>
    </row>
    <row r="23" spans="1:10">
      <c r="A23" s="39"/>
      <c r="B23" s="39"/>
      <c r="C23" s="39"/>
      <c r="D23" s="39"/>
      <c r="E23" s="39"/>
      <c r="F23" s="39"/>
      <c r="G23" s="46"/>
      <c r="H23" s="46"/>
      <c r="I23" s="39"/>
      <c r="J23" s="96"/>
    </row>
    <row r="24" spans="1:10">
      <c r="A24" s="39"/>
      <c r="B24" s="39"/>
      <c r="C24" s="39"/>
      <c r="D24" s="39"/>
      <c r="E24" s="39"/>
      <c r="F24" s="39"/>
      <c r="G24" s="46"/>
      <c r="H24" s="46"/>
      <c r="I24" s="39"/>
      <c r="J24" s="96"/>
    </row>
    <row r="25" spans="1:10">
      <c r="A25" s="39"/>
      <c r="B25" s="39"/>
      <c r="C25" s="39"/>
      <c r="D25" s="39"/>
      <c r="E25" s="39"/>
      <c r="F25" s="39"/>
      <c r="G25" s="46"/>
      <c r="H25" s="46"/>
      <c r="I25" s="39"/>
      <c r="J25" s="96"/>
    </row>
    <row r="26" spans="1:10">
      <c r="A26" s="39"/>
      <c r="B26" s="39"/>
      <c r="C26" s="39"/>
      <c r="D26" s="39"/>
      <c r="E26" s="39"/>
      <c r="F26" s="39"/>
      <c r="G26" s="46"/>
      <c r="H26" s="46"/>
      <c r="I26" s="39"/>
      <c r="J26" s="96"/>
    </row>
    <row r="27" spans="1:10">
      <c r="A27" s="39"/>
      <c r="B27" s="39"/>
      <c r="C27" s="39"/>
      <c r="D27" s="39"/>
      <c r="E27" s="39"/>
      <c r="F27" s="39"/>
      <c r="G27" s="46"/>
      <c r="H27" s="46"/>
      <c r="I27" s="39"/>
      <c r="J27" s="96"/>
    </row>
    <row r="28" spans="1:10">
      <c r="A28" s="39"/>
      <c r="B28" s="39"/>
      <c r="C28" s="39"/>
      <c r="D28" s="39"/>
      <c r="E28" s="39"/>
      <c r="F28" s="39"/>
      <c r="G28" s="46"/>
      <c r="H28" s="46"/>
      <c r="I28" s="39"/>
      <c r="J28" s="96"/>
    </row>
    <row r="29" spans="1:10">
      <c r="A29" s="39"/>
      <c r="B29" s="39"/>
      <c r="C29" s="39"/>
      <c r="D29" s="39"/>
      <c r="E29" s="39"/>
      <c r="F29" s="39"/>
      <c r="G29" s="46"/>
      <c r="H29" s="46"/>
      <c r="I29" s="39"/>
      <c r="J29" s="96"/>
    </row>
    <row r="30" spans="1:10">
      <c r="A30" s="39"/>
      <c r="B30" s="39"/>
      <c r="C30" s="39"/>
      <c r="D30" s="39"/>
      <c r="E30" s="39"/>
      <c r="F30" s="39"/>
      <c r="G30" s="46"/>
      <c r="H30" s="46"/>
      <c r="I30" s="39"/>
      <c r="J30" s="96"/>
    </row>
    <row r="31" spans="1:10">
      <c r="A31" s="39"/>
      <c r="B31" s="39"/>
      <c r="C31" s="39"/>
      <c r="D31" s="39"/>
      <c r="E31" s="39"/>
      <c r="F31" s="39"/>
      <c r="G31" s="46"/>
      <c r="H31" s="46"/>
      <c r="I31" s="39"/>
      <c r="J31" s="96"/>
    </row>
    <row r="32" spans="1:10">
      <c r="A32" s="39"/>
      <c r="B32" s="39"/>
      <c r="C32" s="39"/>
      <c r="D32" s="39"/>
      <c r="E32" s="39"/>
      <c r="F32" s="39"/>
      <c r="G32" s="46"/>
      <c r="H32" s="46"/>
      <c r="I32" s="39"/>
      <c r="J32" s="96"/>
    </row>
    <row r="33" spans="1:10">
      <c r="A33" s="39"/>
      <c r="B33" s="39"/>
      <c r="C33" s="39"/>
      <c r="D33" s="39"/>
      <c r="E33" s="39"/>
      <c r="F33" s="39"/>
      <c r="G33" s="46"/>
      <c r="H33" s="46"/>
      <c r="I33" s="39"/>
      <c r="J33" s="96"/>
    </row>
    <row r="34" spans="1:10">
      <c r="A34" s="39"/>
      <c r="B34" s="39"/>
      <c r="C34" s="39"/>
      <c r="D34" s="39"/>
      <c r="E34" s="39"/>
      <c r="F34" s="39"/>
      <c r="G34" s="46"/>
      <c r="H34" s="46"/>
      <c r="I34" s="39"/>
      <c r="J34" s="96"/>
    </row>
    <row r="35" spans="1:10">
      <c r="A35" s="39"/>
      <c r="B35" s="39"/>
      <c r="C35" s="39"/>
      <c r="D35" s="39"/>
      <c r="E35" s="39"/>
      <c r="F35" s="39"/>
      <c r="G35" s="46"/>
      <c r="H35" s="46"/>
      <c r="I35" s="39"/>
      <c r="J35" s="96"/>
    </row>
    <row r="36" spans="1:10">
      <c r="A36" s="39"/>
      <c r="B36" s="39"/>
      <c r="C36" s="39"/>
      <c r="D36" s="39"/>
      <c r="E36" s="39"/>
      <c r="F36" s="39"/>
      <c r="G36" s="46"/>
      <c r="H36" s="46"/>
      <c r="I36" s="39"/>
      <c r="J36" s="96"/>
    </row>
    <row r="37" spans="1:10">
      <c r="A37" s="39"/>
      <c r="B37" s="39"/>
      <c r="C37" s="39"/>
      <c r="D37" s="39"/>
      <c r="E37" s="39"/>
      <c r="F37" s="39"/>
      <c r="G37" s="46"/>
      <c r="H37" s="46"/>
      <c r="I37" s="39"/>
      <c r="J37" s="96"/>
    </row>
    <row r="38" spans="1:10">
      <c r="A38" s="39"/>
      <c r="B38" s="39"/>
      <c r="C38" s="39"/>
      <c r="D38" s="39"/>
      <c r="E38" s="39"/>
      <c r="F38" s="39"/>
      <c r="G38" s="46"/>
      <c r="H38" s="46"/>
      <c r="I38" s="39"/>
      <c r="J38" s="96"/>
    </row>
    <row r="39" spans="1:10">
      <c r="A39" s="39"/>
      <c r="B39" s="39"/>
      <c r="C39" s="39"/>
      <c r="D39" s="39"/>
      <c r="E39" s="39"/>
      <c r="F39" s="39"/>
      <c r="G39" s="46"/>
      <c r="H39" s="46"/>
      <c r="I39" s="39"/>
      <c r="J39" s="96"/>
    </row>
    <row r="40" spans="1:10">
      <c r="A40" s="39"/>
      <c r="B40" s="39"/>
      <c r="C40" s="39"/>
      <c r="D40" s="39"/>
      <c r="E40" s="39"/>
      <c r="F40" s="39"/>
      <c r="G40" s="46"/>
      <c r="H40" s="46"/>
      <c r="I40" s="39"/>
      <c r="J40" s="96"/>
    </row>
    <row r="41" spans="1:10">
      <c r="A41" s="39"/>
      <c r="B41" s="39"/>
      <c r="C41" s="39"/>
      <c r="D41" s="39"/>
      <c r="E41" s="39"/>
      <c r="F41" s="39"/>
      <c r="G41" s="46"/>
      <c r="H41" s="46"/>
      <c r="I41" s="39"/>
      <c r="J41" s="96"/>
    </row>
    <row r="42" spans="1:10">
      <c r="A42" s="39"/>
      <c r="B42" s="39"/>
      <c r="C42" s="39"/>
      <c r="D42" s="39"/>
      <c r="E42" s="39"/>
      <c r="F42" s="39"/>
      <c r="G42" s="46"/>
      <c r="H42" s="46"/>
      <c r="I42" s="39"/>
      <c r="J42" s="96"/>
    </row>
    <row r="43" spans="1:10">
      <c r="A43" s="39"/>
      <c r="B43" s="39"/>
      <c r="C43" s="39"/>
      <c r="D43" s="39"/>
      <c r="E43" s="39"/>
      <c r="F43" s="39"/>
      <c r="G43" s="46"/>
      <c r="H43" s="46"/>
      <c r="I43" s="39"/>
      <c r="J43" s="96"/>
    </row>
    <row r="44" spans="1:10">
      <c r="A44" s="39"/>
      <c r="B44" s="39"/>
      <c r="C44" s="39"/>
      <c r="D44" s="39"/>
      <c r="E44" s="39"/>
      <c r="F44" s="39"/>
      <c r="G44" s="46"/>
      <c r="H44" s="46"/>
      <c r="I44" s="39"/>
      <c r="J44" s="96"/>
    </row>
    <row r="45" spans="1:10">
      <c r="A45" s="39"/>
      <c r="B45" s="39"/>
      <c r="C45" s="39"/>
      <c r="D45" s="39"/>
      <c r="E45" s="39"/>
      <c r="F45" s="39"/>
      <c r="G45" s="46"/>
      <c r="H45" s="46"/>
      <c r="I45" s="39"/>
      <c r="J45" s="96"/>
    </row>
    <row r="46" spans="1:10">
      <c r="A46" s="39"/>
      <c r="B46" s="39"/>
      <c r="C46" s="39"/>
      <c r="D46" s="39"/>
      <c r="E46" s="39"/>
      <c r="F46" s="39"/>
      <c r="G46" s="46"/>
      <c r="H46" s="46"/>
      <c r="I46" s="39"/>
      <c r="J46" s="96"/>
    </row>
    <row r="47" spans="1:10">
      <c r="A47" s="39"/>
      <c r="B47" s="39"/>
      <c r="C47" s="39"/>
      <c r="D47" s="39"/>
      <c r="E47" s="39"/>
      <c r="F47" s="39"/>
      <c r="G47" s="46"/>
      <c r="H47" s="46"/>
      <c r="I47" s="39"/>
      <c r="J47" s="96"/>
    </row>
    <row r="48" spans="1:10">
      <c r="A48" s="39"/>
      <c r="B48" s="39"/>
      <c r="C48" s="39"/>
      <c r="D48" s="39"/>
      <c r="E48" s="39"/>
      <c r="F48" s="39"/>
      <c r="G48" s="46"/>
      <c r="H48" s="46"/>
      <c r="I48" s="39"/>
      <c r="J48" s="96"/>
    </row>
    <row r="49" spans="1:10">
      <c r="A49" s="39"/>
      <c r="B49" s="39"/>
      <c r="C49" s="39"/>
      <c r="D49" s="39"/>
      <c r="E49" s="39"/>
      <c r="F49" s="39"/>
      <c r="G49" s="46"/>
      <c r="H49" s="46"/>
      <c r="I49" s="39"/>
      <c r="J49" s="96"/>
    </row>
    <row r="50" spans="1:10">
      <c r="A50" s="39"/>
      <c r="B50" s="39"/>
      <c r="C50" s="39"/>
      <c r="D50" s="39"/>
      <c r="E50" s="39"/>
      <c r="F50" s="39"/>
      <c r="G50" s="46"/>
      <c r="H50" s="46"/>
      <c r="I50" s="39"/>
      <c r="J50" s="96"/>
    </row>
    <row r="51" spans="1:10">
      <c r="A51" s="39"/>
      <c r="B51" s="39"/>
      <c r="C51" s="39"/>
      <c r="D51" s="39"/>
      <c r="E51" s="39"/>
      <c r="F51" s="39"/>
      <c r="G51" s="46"/>
      <c r="H51" s="46"/>
      <c r="I51" s="39"/>
      <c r="J51" s="96"/>
    </row>
    <row r="52" spans="1:10">
      <c r="A52" s="39"/>
      <c r="B52" s="39"/>
      <c r="C52" s="39"/>
      <c r="D52" s="39"/>
      <c r="E52" s="39"/>
      <c r="F52" s="39"/>
      <c r="G52" s="46"/>
      <c r="H52" s="46"/>
      <c r="I52" s="39"/>
      <c r="J52" s="96"/>
    </row>
    <row r="53" spans="1:10">
      <c r="A53" s="39"/>
      <c r="B53" s="39"/>
      <c r="C53" s="39"/>
      <c r="D53" s="39"/>
      <c r="E53" s="39"/>
      <c r="F53" s="39"/>
      <c r="G53" s="46"/>
      <c r="H53" s="46"/>
      <c r="I53" s="39"/>
      <c r="J53" s="96"/>
    </row>
    <row r="54" spans="1:10">
      <c r="A54" s="39"/>
      <c r="B54" s="39"/>
      <c r="C54" s="39"/>
      <c r="D54" s="39"/>
      <c r="E54" s="39"/>
      <c r="F54" s="39"/>
      <c r="G54" s="46"/>
      <c r="H54" s="46"/>
      <c r="I54" s="39"/>
      <c r="J54" s="96"/>
    </row>
    <row r="55" spans="1:10">
      <c r="A55" s="39"/>
      <c r="B55" s="39"/>
      <c r="C55" s="39"/>
      <c r="D55" s="39"/>
      <c r="E55" s="39"/>
      <c r="F55" s="39"/>
      <c r="G55" s="46"/>
      <c r="H55" s="46"/>
      <c r="I55" s="39"/>
      <c r="J55" s="96"/>
    </row>
    <row r="56" spans="1:10">
      <c r="A56" s="39"/>
      <c r="B56" s="39"/>
      <c r="C56" s="39"/>
      <c r="D56" s="39"/>
      <c r="E56" s="39"/>
      <c r="F56" s="39"/>
      <c r="G56" s="46"/>
      <c r="H56" s="46"/>
      <c r="I56" s="39"/>
      <c r="J56" s="96"/>
    </row>
    <row r="57" spans="1:10">
      <c r="A57" s="39"/>
      <c r="B57" s="39"/>
      <c r="C57" s="39"/>
      <c r="D57" s="39"/>
      <c r="E57" s="39"/>
      <c r="F57" s="39"/>
      <c r="G57" s="46"/>
      <c r="H57" s="46"/>
      <c r="I57" s="39"/>
      <c r="J57" s="96"/>
    </row>
    <row r="58" spans="1:10">
      <c r="A58" s="39"/>
      <c r="B58" s="39"/>
      <c r="C58" s="39"/>
      <c r="D58" s="39"/>
      <c r="E58" s="39"/>
      <c r="F58" s="39"/>
      <c r="G58" s="46"/>
      <c r="H58" s="46"/>
      <c r="I58" s="39"/>
      <c r="J58" s="96"/>
    </row>
    <row r="59" spans="1:10">
      <c r="A59" s="39"/>
      <c r="B59" s="39"/>
      <c r="C59" s="39"/>
      <c r="D59" s="39"/>
      <c r="E59" s="39"/>
      <c r="F59" s="39"/>
      <c r="G59" s="46"/>
      <c r="H59" s="46"/>
      <c r="I59" s="39"/>
      <c r="J59" s="96"/>
    </row>
    <row r="60" spans="1:10">
      <c r="A60" s="39"/>
      <c r="B60" s="39"/>
      <c r="C60" s="39"/>
      <c r="D60" s="39"/>
      <c r="E60" s="39"/>
      <c r="F60" s="39"/>
      <c r="G60" s="46"/>
      <c r="H60" s="46"/>
      <c r="I60" s="39"/>
      <c r="J60" s="96"/>
    </row>
    <row r="61" spans="1:10">
      <c r="A61" s="39"/>
      <c r="B61" s="39"/>
      <c r="C61" s="39"/>
      <c r="D61" s="39"/>
      <c r="E61" s="39"/>
      <c r="F61" s="39"/>
      <c r="G61" s="46"/>
      <c r="H61" s="46"/>
      <c r="I61" s="39"/>
      <c r="J61" s="96"/>
    </row>
    <row r="62" spans="1:10">
      <c r="A62" s="39"/>
      <c r="B62" s="39"/>
      <c r="C62" s="39"/>
      <c r="D62" s="39"/>
      <c r="E62" s="39"/>
      <c r="F62" s="39"/>
      <c r="G62" s="46"/>
      <c r="H62" s="46"/>
      <c r="I62" s="39"/>
      <c r="J62" s="96"/>
    </row>
    <row r="63" spans="1:10">
      <c r="A63" s="39"/>
      <c r="B63" s="39"/>
      <c r="C63" s="39"/>
      <c r="D63" s="39"/>
      <c r="E63" s="39"/>
      <c r="F63" s="39"/>
      <c r="G63" s="46"/>
      <c r="H63" s="46"/>
      <c r="I63" s="39"/>
      <c r="J63" s="96"/>
    </row>
    <row r="64" spans="1:10">
      <c r="A64" s="39"/>
      <c r="B64" s="39"/>
      <c r="C64" s="39"/>
      <c r="D64" s="39"/>
      <c r="E64" s="39"/>
      <c r="F64" s="39"/>
      <c r="G64" s="46"/>
      <c r="H64" s="46"/>
      <c r="I64" s="39"/>
      <c r="J64" s="96"/>
    </row>
    <row r="65" spans="1:10">
      <c r="A65" s="39"/>
      <c r="B65" s="39"/>
      <c r="C65" s="39"/>
      <c r="D65" s="39"/>
      <c r="E65" s="39"/>
      <c r="F65" s="39"/>
      <c r="G65" s="46"/>
      <c r="H65" s="46"/>
      <c r="I65" s="39"/>
      <c r="J65" s="96"/>
    </row>
    <row r="66" spans="1:10">
      <c r="A66" s="39"/>
      <c r="B66" s="39"/>
      <c r="C66" s="39"/>
      <c r="D66" s="39"/>
      <c r="E66" s="39"/>
      <c r="F66" s="39"/>
      <c r="G66" s="46"/>
      <c r="H66" s="46"/>
      <c r="I66" s="39"/>
      <c r="J66" s="96"/>
    </row>
    <row r="67" spans="1:10">
      <c r="A67" s="39"/>
      <c r="B67" s="39"/>
      <c r="C67" s="39"/>
      <c r="D67" s="39"/>
      <c r="E67" s="39"/>
      <c r="F67" s="39"/>
      <c r="G67" s="46"/>
      <c r="H67" s="46"/>
      <c r="I67" s="39"/>
      <c r="J67" s="96"/>
    </row>
    <row r="68" spans="1:10">
      <c r="A68" s="39"/>
      <c r="B68" s="39"/>
      <c r="C68" s="39"/>
      <c r="D68" s="39"/>
      <c r="E68" s="39"/>
      <c r="F68" s="39"/>
      <c r="G68" s="46"/>
      <c r="H68" s="46"/>
      <c r="I68" s="39"/>
      <c r="J68" s="96"/>
    </row>
    <row r="69" spans="1:10">
      <c r="A69" s="39"/>
      <c r="B69" s="39"/>
      <c r="C69" s="39"/>
      <c r="D69" s="39"/>
      <c r="E69" s="39"/>
      <c r="F69" s="39"/>
      <c r="G69" s="46"/>
      <c r="H69" s="46"/>
      <c r="I69" s="39"/>
      <c r="J69" s="96"/>
    </row>
    <row r="70" spans="1:10">
      <c r="A70" s="39"/>
      <c r="B70" s="39"/>
      <c r="C70" s="39"/>
      <c r="D70" s="39"/>
      <c r="E70" s="39"/>
      <c r="F70" s="39"/>
      <c r="G70" s="46"/>
      <c r="H70" s="46"/>
      <c r="I70" s="39"/>
      <c r="J70" s="96"/>
    </row>
    <row r="71" spans="1:10">
      <c r="A71" s="39"/>
      <c r="B71" s="39"/>
      <c r="C71" s="39"/>
      <c r="D71" s="39"/>
      <c r="E71" s="39"/>
      <c r="F71" s="39"/>
      <c r="G71" s="46"/>
      <c r="H71" s="46"/>
      <c r="I71" s="39"/>
      <c r="J71" s="96"/>
    </row>
    <row r="72" spans="1:10">
      <c r="A72" s="39"/>
      <c r="B72" s="39"/>
      <c r="C72" s="39"/>
      <c r="D72" s="39"/>
      <c r="E72" s="39"/>
      <c r="F72" s="39"/>
      <c r="G72" s="46"/>
      <c r="H72" s="46"/>
      <c r="I72" s="39"/>
      <c r="J72" s="96"/>
    </row>
    <row r="73" spans="1:10">
      <c r="A73" s="39"/>
      <c r="B73" s="39"/>
      <c r="C73" s="39"/>
      <c r="D73" s="39"/>
      <c r="E73" s="39"/>
      <c r="F73" s="39"/>
      <c r="G73" s="46"/>
      <c r="H73" s="46"/>
      <c r="I73" s="39"/>
      <c r="J73" s="96"/>
    </row>
    <row r="74" spans="1:10">
      <c r="A74" s="39"/>
      <c r="B74" s="39"/>
      <c r="C74" s="39"/>
      <c r="D74" s="39"/>
      <c r="E74" s="39"/>
      <c r="F74" s="39"/>
      <c r="G74" s="46"/>
      <c r="H74" s="46"/>
      <c r="I74" s="39"/>
      <c r="J74" s="96"/>
    </row>
    <row r="75" spans="1:10">
      <c r="A75" s="39"/>
      <c r="B75" s="39"/>
      <c r="C75" s="39"/>
      <c r="D75" s="39"/>
      <c r="E75" s="39"/>
      <c r="F75" s="39"/>
      <c r="G75" s="46"/>
      <c r="H75" s="46"/>
      <c r="I75" s="39"/>
      <c r="J75" s="96"/>
    </row>
    <row r="76" spans="1:10">
      <c r="A76" s="39"/>
      <c r="B76" s="39"/>
      <c r="C76" s="39"/>
      <c r="D76" s="39"/>
      <c r="E76" s="39"/>
      <c r="F76" s="39"/>
      <c r="G76" s="46"/>
      <c r="H76" s="46"/>
      <c r="I76" s="39"/>
      <c r="J76" s="96"/>
    </row>
    <row r="77" spans="1:10">
      <c r="A77" s="39"/>
      <c r="B77" s="39"/>
      <c r="C77" s="39"/>
      <c r="D77" s="39"/>
      <c r="E77" s="39"/>
      <c r="F77" s="39"/>
      <c r="G77" s="46"/>
      <c r="H77" s="46"/>
      <c r="I77" s="39"/>
      <c r="J77" s="96"/>
    </row>
    <row r="78" spans="1:10">
      <c r="A78" s="39"/>
      <c r="B78" s="39"/>
      <c r="C78" s="39"/>
      <c r="D78" s="39"/>
      <c r="E78" s="39"/>
      <c r="F78" s="39"/>
      <c r="G78" s="46"/>
      <c r="H78" s="46"/>
      <c r="I78" s="39"/>
      <c r="J78" s="96"/>
    </row>
    <row r="79" spans="1:10">
      <c r="A79" s="39"/>
      <c r="B79" s="39"/>
      <c r="C79" s="39"/>
      <c r="D79" s="39"/>
      <c r="E79" s="39"/>
      <c r="F79" s="39"/>
      <c r="G79" s="46"/>
      <c r="H79" s="46"/>
      <c r="I79" s="39"/>
      <c r="J79" s="96"/>
    </row>
    <row r="80" spans="1:10">
      <c r="A80" s="39"/>
      <c r="B80" s="39"/>
      <c r="C80" s="39"/>
      <c r="D80" s="39"/>
      <c r="E80" s="39"/>
      <c r="F80" s="39"/>
      <c r="G80" s="46"/>
      <c r="H80" s="46"/>
      <c r="I80" s="39"/>
      <c r="J80" s="96"/>
    </row>
    <row r="81" spans="1:10">
      <c r="A81" s="39"/>
      <c r="B81" s="39"/>
      <c r="C81" s="39"/>
      <c r="D81" s="39"/>
      <c r="E81" s="39"/>
      <c r="F81" s="39"/>
      <c r="G81" s="46"/>
      <c r="H81" s="46"/>
      <c r="I81" s="39"/>
      <c r="J81" s="96"/>
    </row>
    <row r="82" spans="1:10">
      <c r="A82" s="39"/>
      <c r="B82" s="39"/>
      <c r="C82" s="39"/>
      <c r="D82" s="39"/>
      <c r="E82" s="39"/>
      <c r="F82" s="39"/>
      <c r="G82" s="46"/>
      <c r="H82" s="46"/>
      <c r="I82" s="39"/>
      <c r="J82" s="96"/>
    </row>
    <row r="83" spans="1:10">
      <c r="A83" s="39"/>
      <c r="B83" s="39"/>
      <c r="C83" s="39"/>
      <c r="D83" s="39"/>
      <c r="E83" s="39"/>
      <c r="F83" s="39"/>
      <c r="G83" s="46"/>
      <c r="H83" s="46"/>
      <c r="I83" s="39"/>
      <c r="J83" s="96"/>
    </row>
    <row r="84" spans="1:10">
      <c r="A84" s="39"/>
      <c r="B84" s="39"/>
      <c r="C84" s="39"/>
      <c r="D84" s="39"/>
      <c r="E84" s="39"/>
      <c r="F84" s="39"/>
      <c r="G84" s="46"/>
      <c r="H84" s="46"/>
      <c r="I84" s="39"/>
      <c r="J84" s="96"/>
    </row>
    <row r="85" spans="1:10">
      <c r="A85" s="39"/>
      <c r="B85" s="39"/>
      <c r="C85" s="39"/>
      <c r="D85" s="39"/>
      <c r="E85" s="39"/>
      <c r="F85" s="39"/>
      <c r="G85" s="46"/>
      <c r="H85" s="46"/>
      <c r="I85" s="39"/>
      <c r="J85" s="96"/>
    </row>
    <row r="86" spans="1:10">
      <c r="A86" s="39"/>
      <c r="B86" s="39"/>
      <c r="C86" s="39"/>
      <c r="D86" s="39"/>
      <c r="E86" s="39"/>
      <c r="F86" s="39"/>
      <c r="G86" s="46"/>
      <c r="H86" s="46"/>
      <c r="I86" s="39"/>
      <c r="J86" s="96"/>
    </row>
    <row r="87" spans="1:10">
      <c r="A87" s="39"/>
      <c r="B87" s="39"/>
      <c r="C87" s="39"/>
      <c r="D87" s="39"/>
      <c r="E87" s="39"/>
      <c r="F87" s="39"/>
      <c r="G87" s="46"/>
      <c r="H87" s="46"/>
      <c r="I87" s="39"/>
      <c r="J87" s="96"/>
    </row>
    <row r="88" spans="1:10">
      <c r="A88" s="39"/>
      <c r="B88" s="39"/>
      <c r="C88" s="39"/>
      <c r="D88" s="39"/>
      <c r="E88" s="39"/>
      <c r="F88" s="39"/>
      <c r="G88" s="46"/>
      <c r="H88" s="46"/>
      <c r="I88" s="39"/>
      <c r="J88" s="96"/>
    </row>
  </sheetData>
  <pageMargins left="0.7" right="0.7" top="0.75" bottom="0.75" header="0.3" footer="0.3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Nejc Novak</cp:lastModifiedBy>
  <cp:revision/>
  <dcterms:created xsi:type="dcterms:W3CDTF">2015-06-05T18:17:20Z</dcterms:created>
  <dcterms:modified xsi:type="dcterms:W3CDTF">2025-08-20T17:11:14Z</dcterms:modified>
  <cp:category/>
  <cp:contentStatus/>
</cp:coreProperties>
</file>